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.dyusenbayev\Desktop\"/>
    </mc:Choice>
  </mc:AlternateContent>
  <xr:revisionPtr revIDLastSave="0" documentId="13_ncr:1_{99A778C8-EC18-4DFB-AEC9-2408C1F8CE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5 год" sheetId="1" r:id="rId1"/>
    <sheet name="перенесенные с 2024г" sheetId="3" r:id="rId2"/>
  </sheets>
  <definedNames>
    <definedName name="SUB1004515169_4" localSheetId="0">'2025 год'!#REF!</definedName>
    <definedName name="SUB1004515169_4" localSheetId="1">'перенесенные с 2024г'!#REF!</definedName>
    <definedName name="SUB1004515169_5" localSheetId="0">#REF!</definedName>
    <definedName name="SUB1004515169_5" localSheetId="1">#REF!</definedName>
    <definedName name="_xlnm.Print_Titles" localSheetId="0">'2025 год'!$A:$C,'2025 год'!$2:$6</definedName>
    <definedName name="_xlnm.Print_Titles" localSheetId="1">'перенесенные с 2024г'!$A:$C,'перенесенные с 2024г'!$2:$6</definedName>
    <definedName name="_xlnm.Print_Area" localSheetId="0">'2025 год'!$A$1:$L$84</definedName>
    <definedName name="_xlnm.Print_Area" localSheetId="1">'перенесенные с 2024г'!$A$1:$L$18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" l="1"/>
  <c r="K13" i="3"/>
  <c r="K14" i="3"/>
  <c r="K12" i="3"/>
  <c r="K9" i="3"/>
  <c r="K10" i="3"/>
  <c r="K8" i="3"/>
  <c r="K61" i="1" l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60" i="1"/>
  <c r="K58" i="1"/>
  <c r="K46" i="1"/>
  <c r="K47" i="1"/>
  <c r="K48" i="1"/>
  <c r="K49" i="1"/>
  <c r="K50" i="1"/>
  <c r="K51" i="1"/>
  <c r="K52" i="1"/>
  <c r="K53" i="1"/>
  <c r="K45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8" i="1"/>
  <c r="J17" i="3"/>
  <c r="I17" i="3"/>
  <c r="J15" i="3"/>
  <c r="I15" i="3"/>
  <c r="M12" i="3"/>
  <c r="M13" i="3"/>
  <c r="M14" i="3"/>
  <c r="J11" i="3"/>
  <c r="I11" i="3"/>
  <c r="M10" i="3"/>
  <c r="M9" i="3"/>
  <c r="M8" i="3"/>
  <c r="J7" i="3"/>
  <c r="I7" i="3"/>
  <c r="M11" i="3" l="1"/>
  <c r="M7" i="3"/>
  <c r="M17" i="3" s="1"/>
  <c r="I59" i="1" l="1"/>
  <c r="J59" i="1"/>
  <c r="K59" i="1"/>
  <c r="I7" i="1" l="1"/>
  <c r="I44" i="1"/>
  <c r="I54" i="1"/>
  <c r="J7" i="1"/>
  <c r="J54" i="1"/>
  <c r="M57" i="1"/>
  <c r="M56" i="1"/>
  <c r="M55" i="1"/>
  <c r="M48" i="1"/>
  <c r="M47" i="1"/>
  <c r="M46" i="1"/>
  <c r="M45" i="1"/>
  <c r="M58" i="1"/>
  <c r="M52" i="1"/>
  <c r="M53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40" i="1"/>
  <c r="M41" i="1"/>
  <c r="M42" i="1"/>
  <c r="M43" i="1"/>
  <c r="M8" i="1"/>
  <c r="I84" i="1" l="1"/>
  <c r="K44" i="1"/>
  <c r="K7" i="1"/>
  <c r="J44" i="1"/>
  <c r="J84" i="1" s="1"/>
  <c r="K54" i="1"/>
  <c r="M51" i="1"/>
  <c r="M44" i="1" s="1"/>
  <c r="M54" i="1"/>
  <c r="M7" i="1"/>
  <c r="K84" i="1" l="1"/>
  <c r="M84" i="1"/>
</calcChain>
</file>

<file path=xl/sharedStrings.xml><?xml version="1.0" encoding="utf-8"?>
<sst xmlns="http://schemas.openxmlformats.org/spreadsheetml/2006/main" count="901" uniqueCount="197">
  <si>
    <t>№ п/п</t>
  </si>
  <si>
    <t>Инф о плановых и фактических объемов предоставления регулируемых услуг</t>
  </si>
  <si>
    <t>Отчет о прибылях и убытках*</t>
  </si>
  <si>
    <t>Сумма инвестиционной программы (проекта), тенге (без учета НДС)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</si>
  <si>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</si>
  <si>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</si>
  <si>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</si>
  <si>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</si>
  <si>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</t>
  </si>
  <si>
    <t>Наименование мероприятий</t>
  </si>
  <si>
    <t>Единица измерения</t>
  </si>
  <si>
    <t>Количество в натуральных показателях, тыс.м3</t>
  </si>
  <si>
    <t>Период предоставления услуги в рамках инвестиционной программы (проекта)</t>
  </si>
  <si>
    <t>План</t>
  </si>
  <si>
    <t>отклонение</t>
  </si>
  <si>
    <t>собственные средства</t>
  </si>
  <si>
    <t>Заемные средства</t>
  </si>
  <si>
    <t>Бюджетные средства</t>
  </si>
  <si>
    <t>Улучшение производственных показателей, %, по годам реализации в зависимости от утвержденной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</si>
  <si>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</si>
  <si>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 (проекта)</t>
  </si>
  <si>
    <t>Снижение аварийности, по годам реализации в зависимости от утвержденной инвестиционной программы (проекта)</t>
  </si>
  <si>
    <t>Амортизация</t>
  </si>
  <si>
    <t>Прибыль</t>
  </si>
  <si>
    <t>план</t>
  </si>
  <si>
    <t>факт</t>
  </si>
  <si>
    <t>факт прошлого года</t>
  </si>
  <si>
    <t>факт текущего года</t>
  </si>
  <si>
    <t>1</t>
  </si>
  <si>
    <t>ПВ</t>
  </si>
  <si>
    <t>км</t>
  </si>
  <si>
    <t>2</t>
  </si>
  <si>
    <t>5</t>
  </si>
  <si>
    <t>6</t>
  </si>
  <si>
    <t>8</t>
  </si>
  <si>
    <t>работа</t>
  </si>
  <si>
    <t>Реконструкция гидропостов с внедрением автоматизированных систем учета воды на каналах Новошиелийский и О-2 Кызылординской области</t>
  </si>
  <si>
    <t>Раздел 2. Разработка рабочих проектов</t>
  </si>
  <si>
    <t>Раздел 3. Спец.техника</t>
  </si>
  <si>
    <t>Автомобили седельные тягачи</t>
  </si>
  <si>
    <t>Раздел 1. Реконструкция гидротехнических сооружений</t>
  </si>
  <si>
    <t>штука</t>
  </si>
  <si>
    <t>3</t>
  </si>
  <si>
    <t>4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</si>
  <si>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</si>
  <si>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</si>
  <si>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</si>
  <si>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</si>
  <si>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</si>
  <si>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</si>
  <si>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</si>
  <si>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</si>
  <si>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</si>
  <si>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</si>
  <si>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</si>
  <si>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</si>
  <si>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</si>
  <si>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</si>
  <si>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</si>
  <si>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</si>
  <si>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</si>
  <si>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</si>
  <si>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</si>
  <si>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</si>
  <si>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</si>
  <si>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</si>
  <si>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причины отклонения</t>
  </si>
  <si>
    <t>Факт</t>
  </si>
  <si>
    <t>-</t>
  </si>
  <si>
    <t>Реконструкция магистрального канала Алмалы Жетысуйской области</t>
  </si>
  <si>
    <t>Реконструкция магистрального канала Уштобинский Жетысуйской области</t>
  </si>
  <si>
    <t>Реконструкция левобережного канал на реке Шелек Жетысуйской области</t>
  </si>
  <si>
    <t>Реконструкция канала "Серибек" Отырарского района Туркестанской области</t>
  </si>
  <si>
    <t>Капитальный ремонт оросительных каналов на Жартасском водохранилище (Правобережный магистральный канал - 1,345км).</t>
  </si>
  <si>
    <t>Капитальный ремонт оросительных каналов на Жартасском водохранилище (Канал Б - 1,327км).</t>
  </si>
  <si>
    <t xml:space="preserve">"Рекнструкция МК "Каракия" протяженностью 25,0 км с площадью орошения 785 га  в Курчумском районе ВКО» </t>
  </si>
  <si>
    <t xml:space="preserve">"Рекнструкция МК "Победа" в Курчумском районе ВКО» </t>
  </si>
  <si>
    <t>Капитальный ремонт канала КМК Жанакорганского района Кызылординской области</t>
  </si>
  <si>
    <t>Капитальный ремонт канала Р-12 Шиелийского района Кызылординской обл.</t>
  </si>
  <si>
    <t>Капитальный ремонт канала Курайлы Кармакшинского района Кызылординской области</t>
  </si>
  <si>
    <t>«Капитальный ремонт Межхозяйственного канала ТЧХ-2 «Тасоткел» магистрального канала ПУ «Тасоткельского водохранилище» Шуского района Жамбылской области», № СAPC-0114/22 от 27.09.2022 г.</t>
  </si>
  <si>
    <t>«Капитальный ремонт Межхозяйственного канала ТЛХ-1-1-а «Тасоткел» магистрального канала ПУ «Тасоткельского водохранилище» Шуского района Жамбылской области», № СAPC-0122/22 от 29.09.2022 г.</t>
  </si>
  <si>
    <t>«Капитальный ремонт Межхозяйственного канала ЛДРХ-3 «Тасоткел» магистрального канала ПУ «Тасоткельского водохранилище» Шуского района Жамбылской области», № СAPC-0108/22 от 22.09.2022 г.</t>
  </si>
  <si>
    <t>«Капитальный ремонт Межхозяйственного канала ЛНХ-2 «Тасоткел» магистрального канала ПУ «Тасоткельского водохранилище» Шуского района Жамбылской области», № СAPC-0130/22 от 02.10.2022 г.</t>
  </si>
  <si>
    <t>«Капитальный ремонт Межхозяйственного канала ТЧХ-3а «Тасоткел» магистрального канала ПУ «Тасоткельского водохранилище» Шуского района Жамбылской области», № СAPC-0113/22 от 27.09.2022 г.</t>
  </si>
  <si>
    <t>«Капитальный ремонт Межхозяйственного канала ТЛХ-5 «Тасоткел» магистрального канала ПУ «Тасоткельского водохранилище» Шуского района Жамбылской области», № СAPC-0116/22 от 27.09.2022 г.</t>
  </si>
  <si>
    <t>«Капитальный ремонт Межхозяйственного канала ТЛХ-4«Тасоткел» магистрального канала ПУ «Тасоткельского водохранилище» Шуского района Жамбылской области», № СAPC-0117/22 от 27.09.2022 г.</t>
  </si>
  <si>
    <t>Реконструкция хозяйственного выдела Х-2 (Теректі-Бесбойдак) Жетысуйской обл.</t>
  </si>
  <si>
    <t>Реконструкция хозяйственного выдела Х-2 (Бесбойдак-Теректі) Жетысуйской обл.</t>
  </si>
  <si>
    <t>Реконструкция магистрального канала Деревенский Жетысуйской области</t>
  </si>
  <si>
    <t>Реконструкция правобережного канал на реке Шелек Жетысуйской области</t>
  </si>
  <si>
    <t>Реконструкция Жанибекского магистрального канала Западно-Казахстанской обл.</t>
  </si>
  <si>
    <t>Реконструкция канала "К-25-12" Жетисайского района Туркестанской области</t>
  </si>
  <si>
    <t>Реконструкция канала К-15 в Махтааральском районе Туркестанской области</t>
  </si>
  <si>
    <t>Реконструкция канала К-17 в Махтааральском районе Туркестанской области</t>
  </si>
  <si>
    <t xml:space="preserve">"Рекнструкция МК "Жаугашты" в Курчумском районе ВКО» </t>
  </si>
  <si>
    <t>"Реконструкция канала Акарык Актюбинского сельского округа Отырарского района Туркестанской области" Положительно заключение госэкспертизы № 19-0071/23 от 17.02.2023 г.</t>
  </si>
  <si>
    <t xml:space="preserve">"Реконструкция ОРУ-110/6кВ, КРУ-6 кВ, панелей управления, измерения, ЩСН-0,4кВ  и кабельных связей на НС№1 филиала «Канал имени К. Сатпаева»  </t>
  </si>
  <si>
    <t>РП «Реконструкция ОРУ-220/6кВ и кабельных связей на НС№2 филиала «Канал имени К. Сатпаева» :</t>
  </si>
  <si>
    <t>РП "Реконструкция КРУ-6кВ ,панелей управления, измерения и кабельных связей на НС№8,14 филиала "Канал имени К.Сатпаева":</t>
  </si>
  <si>
    <t xml:space="preserve">РП «Замена выключателя В-220кВ, панелей управления, шкафов РЗиА ВЛ-220кВ Л-2098, 2128 на ОРУ-220кВ ПС НС№17 филиала «Канал имени К. Сатпаева» </t>
  </si>
  <si>
    <t>Реконструкция гидропостов с внедрением автоматизированных систем учета воды на каналах: Верхне-Коринский, Тасты-Объединительный и Кушук-Кальпинский в Алматинской области»</t>
  </si>
  <si>
    <t>Реконструкция канала Шукурой Сузакского района Туркестанской области</t>
  </si>
  <si>
    <t>Газификация административного здания по адресу г.Жаркент,ул.Головацкого,д 290 Панфиловского района, области Жетису"</t>
  </si>
  <si>
    <t>31</t>
  </si>
  <si>
    <t>32</t>
  </si>
  <si>
    <t>33</t>
  </si>
  <si>
    <t>Подрядчик ТОО "Гидро Курылыс" работы будут начаты после вегетации.  Объект переходящий с завершением в 2026г.</t>
  </si>
  <si>
    <t>Подрядчик ТОО "СМУ 17" работы будут начаты после вегетации. Объект будет завершен до конца 2025г.</t>
  </si>
  <si>
    <t>Подрядчик ТОО "Жақсымбет" работы будут начаты после вегетации. Объект будет завершен до конца 2025г.</t>
  </si>
  <si>
    <t>Исполнен</t>
  </si>
  <si>
    <t>Разработка проектно-сметной документации к рабочему проекту РП «Реконструкция ОРУ-220/6кВ, КРУ-6кВ, панелей управления, измерения, ЩСН-0,4кВ  и кабельных связей на НС№3 филиала «Канал имени К. Сатпаева»</t>
  </si>
  <si>
    <t xml:space="preserve">Проведение комплексной вневедомственной экспертизы </t>
  </si>
  <si>
    <t>Разработка проекта по реконструкции и капитальному ремонту насосных агрегатов на НС№2(3), 3(3), 4(2), 5(2), 6(2) г. Экибастуз</t>
  </si>
  <si>
    <t>Разработка проектно-сметной документации к рабочему проекту РП «Реконструкция гидроузла на р. Жаманты Алакольского района области Жетiсу»</t>
  </si>
  <si>
    <t>Гусеничный гидравлический экскаватор САТ 326D L объем ковша 1,76м³ длина стрелы 6,15м</t>
  </si>
  <si>
    <t xml:space="preserve">Экскаваторы одноковшовые объем ковша от 0,65 м3 </t>
  </si>
  <si>
    <t>Мотоцикл</t>
  </si>
  <si>
    <t xml:space="preserve">Итого по 2025 году </t>
  </si>
  <si>
    <t>Раздел 4. Приобретение основных средсв</t>
  </si>
  <si>
    <t>Дрон DJI Mavic 3 Pro Standard Version</t>
  </si>
  <si>
    <t xml:space="preserve"> Трансформатор мощностью 250 кВА (КТП 250 кВА комплект)</t>
  </si>
  <si>
    <t>Гидромеханическое оборудование (комплектующее оборудование АО "Уралгидромаш")</t>
  </si>
  <si>
    <t>Выключатель элегазовый тип ВЭБ-УЭТМ-220 III-50/2500 УХЛ1</t>
  </si>
  <si>
    <t>Электронасосный агрегат марки 3ВВН1-12М</t>
  </si>
  <si>
    <t>Филиал Абай (мебель, оргтехника)</t>
  </si>
  <si>
    <t>Компьютер в комплекте</t>
  </si>
  <si>
    <t>Моноблок</t>
  </si>
  <si>
    <t xml:space="preserve">Изготовление мебели </t>
  </si>
  <si>
    <t>Диван</t>
  </si>
  <si>
    <t>Комплект диван и кресло</t>
  </si>
  <si>
    <t>Стул для посетителя</t>
  </si>
  <si>
    <t>Кресло для руководителя</t>
  </si>
  <si>
    <t>Кресло для работника</t>
  </si>
  <si>
    <t>Кресло для посетителя</t>
  </si>
  <si>
    <t>Архивный металлический шкаф</t>
  </si>
  <si>
    <t>Металлические стеллажи</t>
  </si>
  <si>
    <t xml:space="preserve">МФУ цветное лазерное формата A3 </t>
  </si>
  <si>
    <t xml:space="preserve">МФУ цветное струйное с возможностью печати документов формата А3 </t>
  </si>
  <si>
    <t>Модульный дом</t>
  </si>
  <si>
    <t>Оборудование для конференц-зала, с изготовлением и установкой конструкций и механизмов, прокладкой кабельных изделий, пуско-наладочными работами и программированием аппаратуры</t>
  </si>
  <si>
    <t>В данный момент ведутся работы по разработке ПСД</t>
  </si>
  <si>
    <t xml:space="preserve">Подрядчик ТОО "Алимжан Company". Работы начаты с сентября месяца 2025г. </t>
  </si>
  <si>
    <t xml:space="preserve">Подрядчик  Общественное объединение лиц с инвалидностью "Zharkyn bolashak Almaty".  Работы начаты с сентября месяца 2025г.  </t>
  </si>
  <si>
    <t>Работы будут выполнятся силами филиала, СМР начаты с сентября 2025г.</t>
  </si>
  <si>
    <t xml:space="preserve">Подрядчик ТОО "СМУ 17". Работы начаты с сентября месяца 2025г. </t>
  </si>
  <si>
    <t>Ведутся работы по получению положительного заключения Госэкспертизы, ПСД загружено на портал Госэкспертизы.   Объект переходящий с завершением проекта в 2026г.</t>
  </si>
  <si>
    <t>По проекту получено положительное заключение ГЭ; На сегодняшний день заключено 12 договоров на сумму 428 442 906,24  тенге на приобретение оборудования (1 договор на подписании у поставщика). Приобретение части оборудования  и услуг осуществляется через единого организатора - Комитет Казначейства</t>
  </si>
  <si>
    <t>Договор №1556 от 01.10.2024 года с ТОО «Промстрой-Энерго» на выполнение строительно-монтажных работ по НС №1.  Срок выполнения работ - октябрь 2025 года.</t>
  </si>
  <si>
    <t>Договор №452 от 31.03.2025 года с ТОО «ЭЛЕКТРОСЕРВИС» на выполнение строительно-монтажных работ по НС №2. Срок выполнения СМР - октябрь 2025 года. Заключены договора по ТН и АН.</t>
  </si>
  <si>
    <t>По окончанию разработки рабочего проекта будет проведена экспертиза</t>
  </si>
  <si>
    <t>Заключен договор №844 от 04.08.2025г. с ТОО "Құрылысэкспертпроект", срок выполнения работ до 25 декабря 2025 года. на сегодняшний день проведены обследования насосных станций, проведена дигностика и дефектоскопия насосных агрегатов с НС1 по НС5 экспертной организацией. В Ф "КиКС" проведено совещание с проектной организацией с ТОО, где руководителем проектной организацией было доложено, что 1 октября 2025 года разработанные проекты будут сданы в гос.экспертизу.</t>
  </si>
  <si>
    <t>Заключен договор №749 от 25.06.2025г. с АО "Уралгидромаш", на сумму 127 887,54 тыс.рублей РФ (при планировании сумма заложена по курсу 6,35 тенге). Прием сдаточной работы  будет осуществляться с 20 по 23 августа т.г на заводской площадке АО "Уралгидромаш» г.Сысерть. Поставка оставшихся запчастей ожидается в октябре 2025 г.</t>
  </si>
  <si>
    <t xml:space="preserve">С целью приобретения выключателя элегазового ВЭБ-УЭТМ-220 III-50/2500 УХЛ1 подготовлен пакет документов для проведения процедуры государственной закупки. Организатором закупки выступает Комитет казначейства Министерства финансов Республики Казахстан. </t>
  </si>
  <si>
    <t>Договор №878 от 05.09.2025 ИП Бахитжан. Сумма договора 2 544,64 тыс.тенге. Срок выполнения сентябрь-октябрь 2025 год</t>
  </si>
  <si>
    <t>Подрядчик ТОО "Гидро Курылыс". В данное время ведется мехочистка канала.  Объект переходящий с завершением проекта в 2026г.</t>
  </si>
  <si>
    <t>Подрядчик ТОО "Гидро Курылыс". В данное время ведется работа по устроистве грунтовый перемычки для опустощения канала от воды. Объект переходящий с завершением проекта в 2026г.</t>
  </si>
  <si>
    <t>Подрядчик ТОО "Гидро Курылыс".В данное время ведется работа по устроистве грунтовый перемычки для опустощения канала от воды. Объект переходящий с завершением проекта в 2026г.</t>
  </si>
  <si>
    <t>Подрядчик ТОО "Азия канала Курылыс". Работы начаты в 2024 году. Освоено 24,038 млн.тг. В связи с неисполнением договорных обязательств со стороны подрядчика, 6 мая 2025 года Кызылординским филиалом подано исковые заявление в суд. Но решением суда исковые заявление не удовлетворено. В настоящее время готовятся апелляционные матераиалы на решение суда.</t>
  </si>
  <si>
    <t>Заключен договор №31гз-488 от 15.08.2025 г. Подрядчик - ТОО "Гидро құрылыс". Ведутся подгготовительные работы к проведению строительно-монтажных работ.</t>
  </si>
  <si>
    <t xml:space="preserve">Заключен договор №31гз-375 от 11.07.2025г. ТОО "Гидро құрылыс". Авторский и технический надзор - договор заключен.  Получено уведомление о начале строительства с ГАСК. Ведутся работы по срезке растительного слоя с ПК 0 по ПУ 10+00. </t>
  </si>
  <si>
    <t>Заключен договор №31гз-360 от 03.07.2025 г. Подрядчик - ТОО "Гидро құрылыс". Авторский и технический надзор - договор заключен. Получено уведомление о начале строительства с ГАСК. Ведутся работы по срезке растительного слоя с ПК 0 по ПУ 8+00.</t>
  </si>
  <si>
    <t xml:space="preserve">Заключен договор №31гз-372 от 11.07.2025 г. Подрядчик - ТОО "Гидро құрылыс". Авторский и технический надзор - договор заключен. Получено уведомление о начале строительства с ГАСК.  В настоящее время ведутся работы по срезке растительного слоя с ПК 0 по ПУ 2+80. </t>
  </si>
  <si>
    <t>Работы ведутся собственными силами филиала. Проводится работа по срезке растительного слоя с ПК 5+00 ПК 12+00, устройство качественного насыпа с ПК 5+00 по ПК 10+00. Установлено БСУ.</t>
  </si>
  <si>
    <t>Договор находится в статусе "Действующий", однако направлено уведомление о расторжении, подан иск в суд</t>
  </si>
  <si>
    <t>Договор заключен с ТОО Epsilon Systems №129 от 22.08.2025 года. Срок поставки до 21 октября 2025 года</t>
  </si>
  <si>
    <t>Договор заключен с ТОО Epsilon Systems №130 от 22.08.2025 года. Срок поставки до 21 октября 2025 года</t>
  </si>
  <si>
    <t>Договор заключен с ТОО Epsilon Systems №125 от 18.08.2025 года. Срок поставки до 17 октября 2025 года</t>
  </si>
  <si>
    <t>Договор заключен с ТОО "TradeKazakhstanINC" №118 от 29.07.2025. Поставщик не исполнил обязательства, в связи с чем подан иск в суд.</t>
  </si>
  <si>
    <t>Договор заключен с ТОО "ВЕДИС" №110 от 18.07.2025. Срок исполнения договора истёк, направлено уведомление о его расторжении.  подан иск в суд</t>
  </si>
  <si>
    <t>Договор заключен с ТОО "ВЕДИС" №109 от 18.07.2025. Срок исполнения договора истёк, направлено уведомление о его расторжении. подан иск в суд</t>
  </si>
  <si>
    <t>ПСД в разработке (разрабатыает филиал Туркестан)</t>
  </si>
  <si>
    <t xml:space="preserve">Заключен договор №31гз-359 от 03.07.2025г. Подрядчик - ТОО "Гидро құрылыс". Авторский и технический надзор - договор заключен. Получено уведомление о начале строительства с ГАСК. В настоящее время на канале ведутся демонтажные работы ЛР лотков с ПК 0 по ПК 30+00. </t>
  </si>
  <si>
    <t>Разработка рабочего проекта «Реконструкция  КРУ-6кВ, панелей управления, измерения, ЩСН-0,4кВ  и кабельных связей на НС№7 филиала «Канал имени К. Сатпаева»»</t>
  </si>
  <si>
    <t xml:space="preserve">Проведение комплексной вневедомственной экспертизы проекта«Реконструкция  КРУ-6кВ, панелей управления, измерения, ЩСН-0,4кВ  и кабельных связей на НС№7 филиала «Канал имени К. Сатпаева»» </t>
  </si>
  <si>
    <t xml:space="preserve">Разработка рабочего проекта «Реконструкция  КРУ-6кВ, панелей управления, измерения, ЩСН-0,4кВ  и кабельных связей на НС№12 филиала «Канал имени К. Сатпаева»» </t>
  </si>
  <si>
    <t>Проведение комплексной вневедомственной экспертизы проекта«Реконструкция  КРУ-6кВ, панелей управления, измерения, ЩСН-0,4кВ  и кабельных связей на НС№12 филиала «Канал имени К. Сатпаева»</t>
  </si>
  <si>
    <t>Договор №893 от 27.08.2025 ТОО "Әсем Жоба Құрылыс"</t>
  </si>
  <si>
    <t>проведение экспертизы после разработки ПСД</t>
  </si>
  <si>
    <t>Договор №892 от 27.08.2025 ТОО "Әсем Жоба Құрылыс"</t>
  </si>
  <si>
    <t>Работы по созданию и внедрению Единой информационной архитектуре водохозяйственного комплекса</t>
  </si>
  <si>
    <t>Работы по созданию и внедрению информационной системы по мониторингу водопользования</t>
  </si>
  <si>
    <t>Общая сумма мероприятия - 1 258 614,16 тыс.тг: 2024г.- 835 302,46; 2025г. - 423 311,7 тыс.тг. Факт за 2024г. составил - 301 563,48 тыс.тг, остаток суммы 2024г. - 533 738,98 тыс.тг перенесены на 2025г.</t>
  </si>
  <si>
    <t>Исполнено</t>
  </si>
  <si>
    <t>Насосно-силовое оборудование для насосных агрегатов марки ОПВ10-185, ОПВ11-185</t>
  </si>
  <si>
    <t>Исполнен, отклонение в связи с курсовой разницей (рубль)</t>
  </si>
  <si>
    <t xml:space="preserve">Итого </t>
  </si>
  <si>
    <t>РГП на ПХВ "Казводхоз" МВРИ РК, подача воды по каналам (оперативная информация)</t>
  </si>
  <si>
    <t>98</t>
  </si>
  <si>
    <t>92</t>
  </si>
  <si>
    <t>90</t>
  </si>
  <si>
    <t>68</t>
  </si>
  <si>
    <t xml:space="preserve">Подрядчик ТОО "Жақсымбет" работы будут начаты после вегетации. Планируется перенос на 2026 год  </t>
  </si>
  <si>
    <t xml:space="preserve">
Договор №872 с ТОО "Мелиосервис-К" 14.08.2025г. </t>
  </si>
  <si>
    <t>Закупка состоялась, протокол итогов на обжаловании</t>
  </si>
  <si>
    <t>Получено заключение Госэкспертизы, отправлен запрос в РГП "Казводхоз" от 22.09.2025г. № 27-39-02/720 о разрешении на выполнение работ силами филиала в 2025 году  Объект переходящий с завершением проекта в 2026г.</t>
  </si>
  <si>
    <t>Ведётся судебное разбирательство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</si>
</sst>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8" fillId="0" borderId="0"/>
    <xf numFmtId="0" fontId="11" fillId="0" borderId="0"/>
    <xf numFmtId="0" fontId="12" fillId="0" borderId="0"/>
    <xf numFmtId="0" fontId="11" fillId="0" borderId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wrapText="1"/>
    </xf>
    <xf numFmtId="164" fontId="10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vertical="center" wrapText="1"/>
    </xf>
    <xf numFmtId="0" fontId="1" fillId="2" borderId="1" xfId="5" applyFont="1" applyFill="1" applyBorder="1" applyAlignment="1">
      <alignment horizontal="center" vertical="center" wrapText="1"/>
    </xf>
    <xf numFmtId="4" fontId="1" fillId="2" borderId="1" xfId="5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" fillId="2" borderId="1" xfId="5" applyNumberFormat="1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left" vertical="center" wrapText="1"/>
    </xf>
    <xf numFmtId="2" fontId="1" fillId="2" borderId="1" xfId="3" applyNumberFormat="1" applyFont="1" applyFill="1" applyBorder="1" applyAlignment="1">
      <alignment horizontal="left" vertical="center" wrapText="1"/>
    </xf>
    <xf numFmtId="1" fontId="1" fillId="2" borderId="1" xfId="3" applyNumberFormat="1" applyFont="1" applyFill="1" applyBorder="1" applyAlignment="1">
      <alignment horizontal="left" vertical="center" wrapText="1"/>
    </xf>
    <xf numFmtId="0" fontId="1" fillId="2" borderId="1" xfId="3" applyFont="1" applyFill="1" applyBorder="1" applyAlignment="1">
      <alignment vertical="center"/>
    </xf>
    <xf numFmtId="3" fontId="1" fillId="2" borderId="1" xfId="5" applyNumberFormat="1" applyFont="1" applyFill="1" applyBorder="1" applyAlignment="1">
      <alignment horizontal="center" vertical="center"/>
    </xf>
    <xf numFmtId="4" fontId="1" fillId="2" borderId="1" xfId="3" applyNumberFormat="1" applyFont="1" applyFill="1" applyBorder="1" applyAlignment="1">
      <alignment horizontal="left" vertical="center" wrapText="1"/>
    </xf>
    <xf numFmtId="1" fontId="1" fillId="2" borderId="1" xfId="5" applyNumberFormat="1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" fontId="16" fillId="2" borderId="1" xfId="5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49" fontId="14" fillId="2" borderId="1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vertical="center" wrapText="1"/>
    </xf>
    <xf numFmtId="0" fontId="2" fillId="2" borderId="1" xfId="3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" fillId="2" borderId="1" xfId="1" applyFont="1" applyFill="1" applyBorder="1" applyAlignment="1">
      <alignment horizontal="left" vertical="center" wrapText="1"/>
    </xf>
    <xf numFmtId="4" fontId="2" fillId="2" borderId="1" xfId="3" applyNumberFormat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3" applyFont="1" applyFill="1" applyBorder="1" applyAlignment="1">
      <alignment vertical="center" wrapText="1"/>
    </xf>
    <xf numFmtId="2" fontId="1" fillId="5" borderId="1" xfId="3" applyNumberFormat="1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4" fontId="17" fillId="2" borderId="8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2" xr:uid="{00000000-0005-0000-0000-000002000000}"/>
    <cellStyle name="Обычный 2 2" xfId="4" xr:uid="{00000000-0005-0000-0000-000003000000}"/>
    <cellStyle name="Обычный 2 3" xfId="5" xr:uid="{00000000-0005-0000-0000-000004000000}"/>
    <cellStyle name="Обычный 2 4" xfId="3" xr:uid="{00000000-0005-0000-0000-000005000000}"/>
    <cellStyle name="Обычный 33" xfId="1" xr:uid="{00000000-0005-0000-0000-000006000000}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A86"/>
  <sheetViews>
    <sheetView view="pageBreakPreview" zoomScale="70" zoomScaleNormal="60" zoomScaleSheetLayoutView="70" workbookViewId="0">
      <selection activeCell="H84" sqref="H84"/>
    </sheetView>
  </sheetViews>
  <sheetFormatPr defaultColWidth="8.85546875" defaultRowHeight="18.75" x14ac:dyDescent="0.3"/>
  <cols>
    <col min="1" max="1" width="8.140625" style="6" customWidth="1"/>
    <col min="2" max="2" width="14.7109375" style="8" customWidth="1"/>
    <col min="3" max="3" width="54.42578125" style="7" customWidth="1"/>
    <col min="4" max="4" width="8.85546875" style="8" customWidth="1"/>
    <col min="5" max="5" width="9.5703125" style="8" customWidth="1"/>
    <col min="6" max="6" width="9.5703125" style="6" customWidth="1"/>
    <col min="7" max="7" width="21.42578125" style="8" customWidth="1"/>
    <col min="8" max="8" width="13.42578125" style="8" customWidth="1"/>
    <col min="9" max="9" width="17.5703125" style="8" customWidth="1"/>
    <col min="10" max="10" width="17.5703125" style="49" customWidth="1"/>
    <col min="11" max="11" width="17.5703125" style="9" customWidth="1"/>
    <col min="12" max="12" width="194.7109375" style="10" customWidth="1"/>
    <col min="13" max="13" width="28.140625" style="11" hidden="1" customWidth="1"/>
    <col min="14" max="14" width="25.5703125" style="12" hidden="1" customWidth="1"/>
    <col min="15" max="15" width="30.7109375" style="13" hidden="1" customWidth="1"/>
    <col min="16" max="16" width="24.28515625" style="12" hidden="1" customWidth="1"/>
    <col min="17" max="17" width="17.7109375" style="63" hidden="1" customWidth="1"/>
    <col min="18" max="18" width="19.42578125" style="63" hidden="1" customWidth="1"/>
    <col min="19" max="19" width="14" style="63" hidden="1" customWidth="1"/>
    <col min="20" max="20" width="31.140625" style="63" hidden="1" customWidth="1"/>
    <col min="21" max="21" width="18.28515625" style="63" hidden="1" customWidth="1"/>
    <col min="22" max="22" width="31.42578125" style="63" hidden="1" customWidth="1"/>
    <col min="23" max="23" width="23.5703125" style="63" hidden="1" customWidth="1"/>
    <col min="24" max="24" width="22.140625" style="63" hidden="1" customWidth="1"/>
    <col min="25" max="25" width="41" style="64" hidden="1" customWidth="1"/>
    <col min="26" max="26" width="44.42578125" style="65" hidden="1" customWidth="1"/>
    <col min="27" max="27" width="46.42578125" style="1" bestFit="1" customWidth="1"/>
    <col min="28" max="29" width="28.42578125" style="1" bestFit="1" customWidth="1"/>
    <col min="30" max="16384" width="8.85546875" style="1"/>
  </cols>
  <sheetData>
    <row r="1" spans="1:27" s="2" customFormat="1" ht="54.75" customHeight="1" x14ac:dyDescent="0.5">
      <c r="A1" s="18"/>
      <c r="B1" s="92" t="s">
        <v>187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22"/>
      <c r="N1" s="21"/>
      <c r="O1" s="23"/>
      <c r="P1" s="21"/>
      <c r="Q1" s="18"/>
      <c r="R1" s="18"/>
      <c r="S1" s="18"/>
      <c r="T1" s="18"/>
      <c r="U1" s="18"/>
      <c r="V1" s="18"/>
      <c r="W1" s="18"/>
      <c r="X1" s="18"/>
      <c r="Y1" s="19"/>
      <c r="Z1" s="20"/>
      <c r="AA1" s="3"/>
    </row>
    <row r="2" spans="1:27" s="5" customFormat="1" ht="113.25" customHeight="1" x14ac:dyDescent="0.45">
      <c r="A2" s="86" t="s">
        <v>0</v>
      </c>
      <c r="B2" s="89" t="s">
        <v>1</v>
      </c>
      <c r="C2" s="90"/>
      <c r="D2" s="25"/>
      <c r="E2" s="26"/>
      <c r="F2" s="26"/>
      <c r="G2" s="26"/>
      <c r="H2" s="87" t="s">
        <v>2</v>
      </c>
      <c r="I2" s="88" t="s">
        <v>3</v>
      </c>
      <c r="J2" s="88"/>
      <c r="K2" s="88"/>
      <c r="L2" s="88"/>
      <c r="M2" s="81" t="s">
        <v>4</v>
      </c>
      <c r="N2" s="81"/>
      <c r="O2" s="81"/>
      <c r="P2" s="81"/>
      <c r="Q2" s="86" t="s">
        <v>5</v>
      </c>
      <c r="R2" s="86"/>
      <c r="S2" s="86"/>
      <c r="T2" s="86"/>
      <c r="U2" s="86"/>
      <c r="V2" s="86"/>
      <c r="W2" s="86"/>
      <c r="X2" s="86"/>
      <c r="Y2" s="88" t="s">
        <v>6</v>
      </c>
      <c r="Z2" s="87" t="s">
        <v>7</v>
      </c>
      <c r="AA2" s="4"/>
    </row>
    <row r="3" spans="1:27" s="5" customFormat="1" ht="81" customHeight="1" x14ac:dyDescent="0.45">
      <c r="A3" s="86"/>
      <c r="B3" s="87" t="s">
        <v>8</v>
      </c>
      <c r="C3" s="88" t="s">
        <v>9</v>
      </c>
      <c r="D3" s="87" t="s">
        <v>10</v>
      </c>
      <c r="E3" s="87" t="s">
        <v>11</v>
      </c>
      <c r="F3" s="87"/>
      <c r="G3" s="87" t="s">
        <v>12</v>
      </c>
      <c r="H3" s="87"/>
      <c r="I3" s="87" t="s">
        <v>13</v>
      </c>
      <c r="J3" s="78" t="s">
        <v>67</v>
      </c>
      <c r="K3" s="82" t="s">
        <v>14</v>
      </c>
      <c r="L3" s="83" t="s">
        <v>66</v>
      </c>
      <c r="M3" s="81" t="s">
        <v>15</v>
      </c>
      <c r="N3" s="81"/>
      <c r="O3" s="81" t="s">
        <v>16</v>
      </c>
      <c r="P3" s="81" t="s">
        <v>17</v>
      </c>
      <c r="Q3" s="86" t="s">
        <v>18</v>
      </c>
      <c r="R3" s="86"/>
      <c r="S3" s="86" t="s">
        <v>19</v>
      </c>
      <c r="T3" s="86"/>
      <c r="U3" s="86" t="s">
        <v>20</v>
      </c>
      <c r="V3" s="86"/>
      <c r="W3" s="86" t="s">
        <v>21</v>
      </c>
      <c r="X3" s="86"/>
      <c r="Y3" s="88"/>
      <c r="Z3" s="87"/>
      <c r="AA3" s="4"/>
    </row>
    <row r="4" spans="1:27" s="5" customFormat="1" ht="60.75" customHeight="1" x14ac:dyDescent="0.45">
      <c r="A4" s="86"/>
      <c r="B4" s="87"/>
      <c r="C4" s="88"/>
      <c r="D4" s="87"/>
      <c r="E4" s="87"/>
      <c r="F4" s="87"/>
      <c r="G4" s="87"/>
      <c r="H4" s="87"/>
      <c r="I4" s="87"/>
      <c r="J4" s="79"/>
      <c r="K4" s="82"/>
      <c r="L4" s="84"/>
      <c r="M4" s="81" t="s">
        <v>22</v>
      </c>
      <c r="N4" s="81" t="s">
        <v>23</v>
      </c>
      <c r="O4" s="81"/>
      <c r="P4" s="81"/>
      <c r="Q4" s="86"/>
      <c r="R4" s="86"/>
      <c r="S4" s="86"/>
      <c r="T4" s="86"/>
      <c r="U4" s="86"/>
      <c r="V4" s="86"/>
      <c r="W4" s="86"/>
      <c r="X4" s="86"/>
      <c r="Y4" s="88"/>
      <c r="Z4" s="87"/>
      <c r="AA4" s="4"/>
    </row>
    <row r="5" spans="1:27" s="5" customFormat="1" ht="30.75" customHeight="1" x14ac:dyDescent="0.45">
      <c r="A5" s="86"/>
      <c r="B5" s="87"/>
      <c r="C5" s="88"/>
      <c r="D5" s="87"/>
      <c r="E5" s="25" t="s">
        <v>24</v>
      </c>
      <c r="F5" s="24" t="s">
        <v>25</v>
      </c>
      <c r="G5" s="87"/>
      <c r="H5" s="87"/>
      <c r="I5" s="87"/>
      <c r="J5" s="80"/>
      <c r="K5" s="82"/>
      <c r="L5" s="85"/>
      <c r="M5" s="81"/>
      <c r="N5" s="81"/>
      <c r="O5" s="81"/>
      <c r="P5" s="81"/>
      <c r="Q5" s="24" t="s">
        <v>26</v>
      </c>
      <c r="R5" s="24" t="s">
        <v>27</v>
      </c>
      <c r="S5" s="24" t="s">
        <v>26</v>
      </c>
      <c r="T5" s="24" t="s">
        <v>27</v>
      </c>
      <c r="U5" s="24" t="s">
        <v>24</v>
      </c>
      <c r="V5" s="24" t="s">
        <v>25</v>
      </c>
      <c r="W5" s="24" t="s">
        <v>26</v>
      </c>
      <c r="X5" s="24" t="s">
        <v>27</v>
      </c>
      <c r="Y5" s="88"/>
      <c r="Z5" s="87"/>
      <c r="AA5" s="4"/>
    </row>
    <row r="6" spans="1:27" s="5" customFormat="1" ht="30.75" x14ac:dyDescent="0.45">
      <c r="A6" s="24">
        <v>1</v>
      </c>
      <c r="B6" s="25">
        <v>2</v>
      </c>
      <c r="C6" s="25">
        <v>3</v>
      </c>
      <c r="D6" s="25">
        <v>4</v>
      </c>
      <c r="E6" s="25">
        <v>5</v>
      </c>
      <c r="F6" s="24">
        <v>6</v>
      </c>
      <c r="G6" s="25">
        <v>7</v>
      </c>
      <c r="H6" s="25">
        <v>8</v>
      </c>
      <c r="I6" s="25">
        <v>9</v>
      </c>
      <c r="J6" s="25">
        <v>10</v>
      </c>
      <c r="K6" s="28">
        <v>11</v>
      </c>
      <c r="L6" s="25">
        <v>12</v>
      </c>
      <c r="M6" s="28">
        <v>13</v>
      </c>
      <c r="N6" s="28">
        <v>14</v>
      </c>
      <c r="O6" s="28">
        <v>15</v>
      </c>
      <c r="P6" s="28">
        <v>16</v>
      </c>
      <c r="Q6" s="24">
        <v>17</v>
      </c>
      <c r="R6" s="24">
        <v>18</v>
      </c>
      <c r="S6" s="24">
        <v>19</v>
      </c>
      <c r="T6" s="24">
        <v>20</v>
      </c>
      <c r="U6" s="24">
        <v>21</v>
      </c>
      <c r="V6" s="24">
        <v>22</v>
      </c>
      <c r="W6" s="24">
        <v>23</v>
      </c>
      <c r="X6" s="24">
        <v>24</v>
      </c>
      <c r="Y6" s="25">
        <v>25</v>
      </c>
      <c r="Z6" s="59">
        <v>26</v>
      </c>
      <c r="AA6" s="4"/>
    </row>
    <row r="7" spans="1:27" s="5" customFormat="1" ht="37.5" x14ac:dyDescent="0.45">
      <c r="A7" s="50"/>
      <c r="B7" s="24"/>
      <c r="C7" s="51" t="s">
        <v>40</v>
      </c>
      <c r="D7" s="24"/>
      <c r="E7" s="51"/>
      <c r="F7" s="51"/>
      <c r="G7" s="51"/>
      <c r="H7" s="51"/>
      <c r="I7" s="36">
        <f>SUM(I8:I43)</f>
        <v>8373713.6436960017</v>
      </c>
      <c r="J7" s="36">
        <f>SUM(J8:J43)</f>
        <v>1347988.2623124998</v>
      </c>
      <c r="K7" s="36">
        <f>SUM(K8:K43)</f>
        <v>7025725.3813835001</v>
      </c>
      <c r="L7" s="51"/>
      <c r="M7" s="27">
        <f>SUM(M8:M43)</f>
        <v>52676.414312499997</v>
      </c>
      <c r="N7" s="27"/>
      <c r="O7" s="27"/>
      <c r="P7" s="27"/>
      <c r="Q7" s="24"/>
      <c r="R7" s="24"/>
      <c r="S7" s="24"/>
      <c r="T7" s="24"/>
      <c r="U7" s="24"/>
      <c r="V7" s="24"/>
      <c r="W7" s="24"/>
      <c r="X7" s="24"/>
      <c r="Y7" s="25"/>
      <c r="Z7" s="59"/>
      <c r="AA7" s="4"/>
    </row>
    <row r="8" spans="1:27" s="5" customFormat="1" ht="66.75" customHeight="1" x14ac:dyDescent="0.45">
      <c r="A8" s="29" t="s">
        <v>28</v>
      </c>
      <c r="B8" s="30" t="s">
        <v>29</v>
      </c>
      <c r="C8" s="31" t="s">
        <v>69</v>
      </c>
      <c r="D8" s="32" t="s">
        <v>30</v>
      </c>
      <c r="E8" s="33">
        <v>2.1</v>
      </c>
      <c r="F8" s="33">
        <v>0</v>
      </c>
      <c r="G8" s="30">
        <v>2025</v>
      </c>
      <c r="H8" s="30"/>
      <c r="I8" s="33">
        <v>81775.633149999994</v>
      </c>
      <c r="J8" s="34">
        <v>0</v>
      </c>
      <c r="K8" s="34">
        <f>I8-J8</f>
        <v>81775.633149999994</v>
      </c>
      <c r="L8" s="46" t="s">
        <v>107</v>
      </c>
      <c r="M8" s="35">
        <f>J8</f>
        <v>0</v>
      </c>
      <c r="N8" s="35">
        <v>0</v>
      </c>
      <c r="O8" s="35">
        <v>0</v>
      </c>
      <c r="P8" s="35">
        <v>0</v>
      </c>
      <c r="Q8" s="24" t="s">
        <v>68</v>
      </c>
      <c r="R8" s="24" t="s">
        <v>68</v>
      </c>
      <c r="S8" s="24" t="s">
        <v>68</v>
      </c>
      <c r="T8" s="24" t="s">
        <v>68</v>
      </c>
      <c r="U8" s="24" t="s">
        <v>68</v>
      </c>
      <c r="V8" s="24" t="s">
        <v>68</v>
      </c>
      <c r="W8" s="24" t="s">
        <v>68</v>
      </c>
      <c r="X8" s="24" t="s">
        <v>68</v>
      </c>
      <c r="Y8" s="30" t="s">
        <v>68</v>
      </c>
      <c r="Z8" s="59" t="s">
        <v>68</v>
      </c>
      <c r="AA8" s="4"/>
    </row>
    <row r="9" spans="1:27" s="5" customFormat="1" ht="67.5" customHeight="1" x14ac:dyDescent="0.45">
      <c r="A9" s="29" t="s">
        <v>31</v>
      </c>
      <c r="B9" s="30" t="s">
        <v>29</v>
      </c>
      <c r="C9" s="31" t="s">
        <v>70</v>
      </c>
      <c r="D9" s="32" t="s">
        <v>30</v>
      </c>
      <c r="E9" s="33">
        <v>8.1999999999999993</v>
      </c>
      <c r="F9" s="33">
        <v>0</v>
      </c>
      <c r="G9" s="30">
        <v>2025</v>
      </c>
      <c r="H9" s="30"/>
      <c r="I9" s="33">
        <v>87218.04</v>
      </c>
      <c r="J9" s="34">
        <v>0</v>
      </c>
      <c r="K9" s="34">
        <f t="shared" ref="K9:K43" si="0">I9-J9</f>
        <v>87218.04</v>
      </c>
      <c r="L9" s="46" t="s">
        <v>107</v>
      </c>
      <c r="M9" s="35">
        <f t="shared" ref="M9:M43" si="1">J9</f>
        <v>0</v>
      </c>
      <c r="N9" s="35">
        <v>0</v>
      </c>
      <c r="O9" s="35">
        <v>0</v>
      </c>
      <c r="P9" s="35">
        <v>0</v>
      </c>
      <c r="Q9" s="24" t="s">
        <v>68</v>
      </c>
      <c r="R9" s="24" t="s">
        <v>68</v>
      </c>
      <c r="S9" s="24" t="s">
        <v>68</v>
      </c>
      <c r="T9" s="24" t="s">
        <v>68</v>
      </c>
      <c r="U9" s="24" t="s">
        <v>68</v>
      </c>
      <c r="V9" s="24" t="s">
        <v>68</v>
      </c>
      <c r="W9" s="24" t="s">
        <v>68</v>
      </c>
      <c r="X9" s="24" t="s">
        <v>68</v>
      </c>
      <c r="Y9" s="30" t="s">
        <v>68</v>
      </c>
      <c r="Z9" s="59" t="s">
        <v>68</v>
      </c>
      <c r="AA9" s="4"/>
    </row>
    <row r="10" spans="1:27" s="5" customFormat="1" ht="64.5" hidden="1" customHeight="1" x14ac:dyDescent="0.45">
      <c r="A10" s="29" t="s">
        <v>42</v>
      </c>
      <c r="B10" s="30" t="s">
        <v>29</v>
      </c>
      <c r="C10" s="76" t="s">
        <v>71</v>
      </c>
      <c r="D10" s="32" t="s">
        <v>30</v>
      </c>
      <c r="E10" s="33">
        <v>1.65</v>
      </c>
      <c r="F10" s="33"/>
      <c r="G10" s="30">
        <v>2025</v>
      </c>
      <c r="H10" s="25"/>
      <c r="I10" s="33"/>
      <c r="J10" s="33"/>
      <c r="K10" s="34">
        <f t="shared" si="0"/>
        <v>0</v>
      </c>
      <c r="L10" s="46"/>
      <c r="M10" s="35">
        <f t="shared" si="1"/>
        <v>0</v>
      </c>
      <c r="N10" s="35">
        <v>0</v>
      </c>
      <c r="O10" s="35">
        <v>0</v>
      </c>
      <c r="P10" s="35">
        <v>0</v>
      </c>
      <c r="Q10" s="24" t="s">
        <v>68</v>
      </c>
      <c r="R10" s="24" t="s">
        <v>68</v>
      </c>
      <c r="S10" s="24" t="s">
        <v>68</v>
      </c>
      <c r="T10" s="24" t="s">
        <v>68</v>
      </c>
      <c r="U10" s="24" t="s">
        <v>68</v>
      </c>
      <c r="V10" s="24" t="s">
        <v>68</v>
      </c>
      <c r="W10" s="24" t="s">
        <v>68</v>
      </c>
      <c r="X10" s="24" t="s">
        <v>68</v>
      </c>
      <c r="Y10" s="30" t="s">
        <v>68</v>
      </c>
      <c r="Z10" s="59" t="s">
        <v>68</v>
      </c>
      <c r="AA10" s="4"/>
    </row>
    <row r="11" spans="1:27" ht="56.25" customHeight="1" x14ac:dyDescent="0.25">
      <c r="A11" s="29" t="s">
        <v>42</v>
      </c>
      <c r="B11" s="30" t="s">
        <v>29</v>
      </c>
      <c r="C11" s="31" t="s">
        <v>72</v>
      </c>
      <c r="D11" s="32" t="s">
        <v>30</v>
      </c>
      <c r="E11" s="33">
        <v>5.0999999999999996</v>
      </c>
      <c r="F11" s="33">
        <v>0</v>
      </c>
      <c r="G11" s="30">
        <v>2025</v>
      </c>
      <c r="H11" s="14"/>
      <c r="I11" s="33">
        <v>243705.91740000001</v>
      </c>
      <c r="J11" s="48">
        <v>0</v>
      </c>
      <c r="K11" s="34">
        <f t="shared" si="0"/>
        <v>243705.91740000001</v>
      </c>
      <c r="L11" s="46" t="s">
        <v>159</v>
      </c>
      <c r="M11" s="35">
        <f t="shared" si="1"/>
        <v>0</v>
      </c>
      <c r="N11" s="35">
        <v>0</v>
      </c>
      <c r="O11" s="35">
        <v>0</v>
      </c>
      <c r="P11" s="35">
        <v>0</v>
      </c>
      <c r="Q11" s="24" t="s">
        <v>68</v>
      </c>
      <c r="R11" s="24" t="s">
        <v>68</v>
      </c>
      <c r="S11" s="24" t="s">
        <v>68</v>
      </c>
      <c r="T11" s="24" t="s">
        <v>68</v>
      </c>
      <c r="U11" s="24" t="s">
        <v>68</v>
      </c>
      <c r="V11" s="24" t="s">
        <v>68</v>
      </c>
      <c r="W11" s="24" t="s">
        <v>68</v>
      </c>
      <c r="X11" s="24" t="s">
        <v>68</v>
      </c>
      <c r="Y11" s="30" t="s">
        <v>68</v>
      </c>
      <c r="Z11" s="59" t="s">
        <v>68</v>
      </c>
    </row>
    <row r="12" spans="1:27" ht="84.75" hidden="1" customHeight="1" x14ac:dyDescent="0.25">
      <c r="A12" s="29" t="s">
        <v>32</v>
      </c>
      <c r="B12" s="30" t="s">
        <v>29</v>
      </c>
      <c r="C12" s="76" t="s">
        <v>73</v>
      </c>
      <c r="D12" s="32" t="s">
        <v>30</v>
      </c>
      <c r="E12" s="33">
        <v>14.56</v>
      </c>
      <c r="F12" s="33"/>
      <c r="G12" s="30">
        <v>2025</v>
      </c>
      <c r="H12" s="14"/>
      <c r="I12" s="33"/>
      <c r="J12" s="48"/>
      <c r="K12" s="34">
        <f t="shared" si="0"/>
        <v>0</v>
      </c>
      <c r="L12" s="46"/>
      <c r="M12" s="35">
        <f t="shared" si="1"/>
        <v>0</v>
      </c>
      <c r="N12" s="35">
        <v>0</v>
      </c>
      <c r="O12" s="35">
        <v>0</v>
      </c>
      <c r="P12" s="35">
        <v>0</v>
      </c>
      <c r="Q12" s="24" t="s">
        <v>68</v>
      </c>
      <c r="R12" s="24" t="s">
        <v>68</v>
      </c>
      <c r="S12" s="24" t="s">
        <v>68</v>
      </c>
      <c r="T12" s="24" t="s">
        <v>68</v>
      </c>
      <c r="U12" s="24" t="s">
        <v>68</v>
      </c>
      <c r="V12" s="24" t="s">
        <v>68</v>
      </c>
      <c r="W12" s="24" t="s">
        <v>68</v>
      </c>
      <c r="X12" s="24" t="s">
        <v>68</v>
      </c>
      <c r="Y12" s="30" t="s">
        <v>68</v>
      </c>
      <c r="Z12" s="59" t="s">
        <v>68</v>
      </c>
    </row>
    <row r="13" spans="1:27" ht="84.75" hidden="1" customHeight="1" x14ac:dyDescent="0.25">
      <c r="A13" s="29" t="s">
        <v>33</v>
      </c>
      <c r="B13" s="30" t="s">
        <v>29</v>
      </c>
      <c r="C13" s="76" t="s">
        <v>74</v>
      </c>
      <c r="D13" s="32" t="s">
        <v>30</v>
      </c>
      <c r="E13" s="33">
        <v>3</v>
      </c>
      <c r="F13" s="15"/>
      <c r="G13" s="30">
        <v>2025</v>
      </c>
      <c r="H13" s="14"/>
      <c r="I13" s="33"/>
      <c r="J13" s="48"/>
      <c r="K13" s="34">
        <f t="shared" si="0"/>
        <v>0</v>
      </c>
      <c r="L13" s="46"/>
      <c r="M13" s="35">
        <f t="shared" si="1"/>
        <v>0</v>
      </c>
      <c r="N13" s="35">
        <v>0</v>
      </c>
      <c r="O13" s="35">
        <v>0</v>
      </c>
      <c r="P13" s="35">
        <v>0</v>
      </c>
      <c r="Q13" s="24" t="s">
        <v>68</v>
      </c>
      <c r="R13" s="24" t="s">
        <v>68</v>
      </c>
      <c r="S13" s="24" t="s">
        <v>68</v>
      </c>
      <c r="T13" s="24" t="s">
        <v>68</v>
      </c>
      <c r="U13" s="24" t="s">
        <v>68</v>
      </c>
      <c r="V13" s="24" t="s">
        <v>68</v>
      </c>
      <c r="W13" s="24" t="s">
        <v>68</v>
      </c>
      <c r="X13" s="24" t="s">
        <v>68</v>
      </c>
      <c r="Y13" s="30" t="s">
        <v>68</v>
      </c>
      <c r="Z13" s="59" t="s">
        <v>68</v>
      </c>
    </row>
    <row r="14" spans="1:27" ht="72" customHeight="1" x14ac:dyDescent="0.25">
      <c r="A14" s="29" t="s">
        <v>43</v>
      </c>
      <c r="B14" s="30" t="s">
        <v>29</v>
      </c>
      <c r="C14" s="31" t="s">
        <v>75</v>
      </c>
      <c r="D14" s="32" t="s">
        <v>30</v>
      </c>
      <c r="E14" s="33">
        <v>25</v>
      </c>
      <c r="F14" s="33">
        <v>0</v>
      </c>
      <c r="G14" s="30">
        <v>2025</v>
      </c>
      <c r="H14" s="14"/>
      <c r="I14" s="33">
        <v>228000.276786</v>
      </c>
      <c r="J14" s="48">
        <v>0</v>
      </c>
      <c r="K14" s="34">
        <f t="shared" si="0"/>
        <v>228000.276786</v>
      </c>
      <c r="L14" s="46" t="s">
        <v>146</v>
      </c>
      <c r="M14" s="35">
        <f t="shared" si="1"/>
        <v>0</v>
      </c>
      <c r="N14" s="35">
        <v>0</v>
      </c>
      <c r="O14" s="35">
        <v>0</v>
      </c>
      <c r="P14" s="35">
        <v>0</v>
      </c>
      <c r="Q14" s="24" t="s">
        <v>68</v>
      </c>
      <c r="R14" s="24" t="s">
        <v>68</v>
      </c>
      <c r="S14" s="24" t="s">
        <v>68</v>
      </c>
      <c r="T14" s="24" t="s">
        <v>68</v>
      </c>
      <c r="U14" s="24" t="s">
        <v>68</v>
      </c>
      <c r="V14" s="24" t="s">
        <v>68</v>
      </c>
      <c r="W14" s="24" t="s">
        <v>68</v>
      </c>
      <c r="X14" s="24" t="s">
        <v>68</v>
      </c>
      <c r="Y14" s="30" t="s">
        <v>68</v>
      </c>
      <c r="Z14" s="59" t="s">
        <v>68</v>
      </c>
    </row>
    <row r="15" spans="1:27" ht="54.75" customHeight="1" x14ac:dyDescent="0.25">
      <c r="A15" s="29" t="s">
        <v>32</v>
      </c>
      <c r="B15" s="30" t="s">
        <v>29</v>
      </c>
      <c r="C15" s="31" t="s">
        <v>76</v>
      </c>
      <c r="D15" s="32" t="s">
        <v>30</v>
      </c>
      <c r="E15" s="33">
        <v>20</v>
      </c>
      <c r="F15" s="33">
        <v>0</v>
      </c>
      <c r="G15" s="30">
        <v>2025</v>
      </c>
      <c r="H15" s="14"/>
      <c r="I15" s="33">
        <v>206003.303571</v>
      </c>
      <c r="J15" s="48">
        <v>0</v>
      </c>
      <c r="K15" s="34">
        <f t="shared" si="0"/>
        <v>206003.303571</v>
      </c>
      <c r="L15" s="46" t="s">
        <v>195</v>
      </c>
      <c r="M15" s="35">
        <f t="shared" si="1"/>
        <v>0</v>
      </c>
      <c r="N15" s="35">
        <v>0</v>
      </c>
      <c r="O15" s="35">
        <v>0</v>
      </c>
      <c r="P15" s="35">
        <v>0</v>
      </c>
      <c r="Q15" s="24" t="s">
        <v>68</v>
      </c>
      <c r="R15" s="24" t="s">
        <v>68</v>
      </c>
      <c r="S15" s="24" t="s">
        <v>68</v>
      </c>
      <c r="T15" s="24" t="s">
        <v>68</v>
      </c>
      <c r="U15" s="24" t="s">
        <v>68</v>
      </c>
      <c r="V15" s="24" t="s">
        <v>68</v>
      </c>
      <c r="W15" s="24" t="s">
        <v>68</v>
      </c>
      <c r="X15" s="24" t="s">
        <v>68</v>
      </c>
      <c r="Y15" s="30" t="s">
        <v>68</v>
      </c>
      <c r="Z15" s="59" t="s">
        <v>68</v>
      </c>
    </row>
    <row r="16" spans="1:27" ht="67.5" customHeight="1" x14ac:dyDescent="0.25">
      <c r="A16" s="29" t="s">
        <v>33</v>
      </c>
      <c r="B16" s="30" t="s">
        <v>29</v>
      </c>
      <c r="C16" s="31" t="s">
        <v>77</v>
      </c>
      <c r="D16" s="32" t="s">
        <v>30</v>
      </c>
      <c r="E16" s="33">
        <v>12.02</v>
      </c>
      <c r="F16" s="33">
        <v>0</v>
      </c>
      <c r="G16" s="30">
        <v>2025</v>
      </c>
      <c r="H16" s="14"/>
      <c r="I16" s="33">
        <v>206003.303571</v>
      </c>
      <c r="J16" s="48">
        <v>0</v>
      </c>
      <c r="K16" s="34">
        <f t="shared" si="0"/>
        <v>206003.303571</v>
      </c>
      <c r="L16" s="46" t="s">
        <v>155</v>
      </c>
      <c r="M16" s="35">
        <f t="shared" si="1"/>
        <v>0</v>
      </c>
      <c r="N16" s="35">
        <v>0</v>
      </c>
      <c r="O16" s="35">
        <v>0</v>
      </c>
      <c r="P16" s="35">
        <v>0</v>
      </c>
      <c r="Q16" s="24" t="s">
        <v>68</v>
      </c>
      <c r="R16" s="24" t="s">
        <v>68</v>
      </c>
      <c r="S16" s="24" t="s">
        <v>68</v>
      </c>
      <c r="T16" s="24" t="s">
        <v>68</v>
      </c>
      <c r="U16" s="24" t="s">
        <v>68</v>
      </c>
      <c r="V16" s="24" t="s">
        <v>68</v>
      </c>
      <c r="W16" s="24" t="s">
        <v>68</v>
      </c>
      <c r="X16" s="24" t="s">
        <v>68</v>
      </c>
      <c r="Y16" s="30" t="s">
        <v>68</v>
      </c>
      <c r="Z16" s="59" t="s">
        <v>68</v>
      </c>
    </row>
    <row r="17" spans="1:26" ht="62.25" customHeight="1" x14ac:dyDescent="0.25">
      <c r="A17" s="29" t="s">
        <v>44</v>
      </c>
      <c r="B17" s="30" t="s">
        <v>29</v>
      </c>
      <c r="C17" s="31" t="s">
        <v>78</v>
      </c>
      <c r="D17" s="32" t="s">
        <v>30</v>
      </c>
      <c r="E17" s="33">
        <v>4.3</v>
      </c>
      <c r="F17" s="33">
        <v>0</v>
      </c>
      <c r="G17" s="30">
        <v>2025</v>
      </c>
      <c r="H17" s="14"/>
      <c r="I17" s="33">
        <v>153543.732143</v>
      </c>
      <c r="J17" s="48">
        <v>0</v>
      </c>
      <c r="K17" s="34">
        <f t="shared" si="0"/>
        <v>153543.732143</v>
      </c>
      <c r="L17" s="46" t="s">
        <v>156</v>
      </c>
      <c r="M17" s="35">
        <f t="shared" si="1"/>
        <v>0</v>
      </c>
      <c r="N17" s="35">
        <v>0</v>
      </c>
      <c r="O17" s="35">
        <v>0</v>
      </c>
      <c r="P17" s="35">
        <v>0</v>
      </c>
      <c r="Q17" s="24" t="s">
        <v>68</v>
      </c>
      <c r="R17" s="24" t="s">
        <v>68</v>
      </c>
      <c r="S17" s="24" t="s">
        <v>68</v>
      </c>
      <c r="T17" s="24" t="s">
        <v>68</v>
      </c>
      <c r="U17" s="24" t="s">
        <v>68</v>
      </c>
      <c r="V17" s="24" t="s">
        <v>68</v>
      </c>
      <c r="W17" s="24" t="s">
        <v>68</v>
      </c>
      <c r="X17" s="24" t="s">
        <v>68</v>
      </c>
      <c r="Y17" s="30" t="s">
        <v>68</v>
      </c>
      <c r="Z17" s="59" t="s">
        <v>68</v>
      </c>
    </row>
    <row r="18" spans="1:26" ht="67.5" customHeight="1" x14ac:dyDescent="0.25">
      <c r="A18" s="29" t="s">
        <v>34</v>
      </c>
      <c r="B18" s="30" t="s">
        <v>29</v>
      </c>
      <c r="C18" s="31" t="s">
        <v>79</v>
      </c>
      <c r="D18" s="32" t="s">
        <v>30</v>
      </c>
      <c r="E18" s="33">
        <v>17.13</v>
      </c>
      <c r="F18" s="33">
        <v>0</v>
      </c>
      <c r="G18" s="30">
        <v>2025</v>
      </c>
      <c r="H18" s="14"/>
      <c r="I18" s="33">
        <v>206408.89258499999</v>
      </c>
      <c r="J18" s="48">
        <v>0</v>
      </c>
      <c r="K18" s="34">
        <f t="shared" si="0"/>
        <v>206408.89258499999</v>
      </c>
      <c r="L18" s="46" t="s">
        <v>157</v>
      </c>
      <c r="M18" s="35">
        <f t="shared" si="1"/>
        <v>0</v>
      </c>
      <c r="N18" s="35">
        <v>0</v>
      </c>
      <c r="O18" s="35">
        <v>0</v>
      </c>
      <c r="P18" s="35">
        <v>0</v>
      </c>
      <c r="Q18" s="24" t="s">
        <v>68</v>
      </c>
      <c r="R18" s="24" t="s">
        <v>68</v>
      </c>
      <c r="S18" s="24" t="s">
        <v>68</v>
      </c>
      <c r="T18" s="24" t="s">
        <v>68</v>
      </c>
      <c r="U18" s="24" t="s">
        <v>68</v>
      </c>
      <c r="V18" s="24" t="s">
        <v>68</v>
      </c>
      <c r="W18" s="24" t="s">
        <v>68</v>
      </c>
      <c r="X18" s="24" t="s">
        <v>68</v>
      </c>
      <c r="Y18" s="30" t="s">
        <v>68</v>
      </c>
      <c r="Z18" s="59" t="s">
        <v>68</v>
      </c>
    </row>
    <row r="19" spans="1:26" ht="108.75" customHeight="1" x14ac:dyDescent="0.25">
      <c r="A19" s="29" t="s">
        <v>45</v>
      </c>
      <c r="B19" s="30" t="s">
        <v>29</v>
      </c>
      <c r="C19" s="66" t="s">
        <v>80</v>
      </c>
      <c r="D19" s="32" t="s">
        <v>30</v>
      </c>
      <c r="E19" s="33">
        <v>9.7110000000000003</v>
      </c>
      <c r="F19" s="33">
        <v>0</v>
      </c>
      <c r="G19" s="30">
        <v>2025</v>
      </c>
      <c r="H19" s="14"/>
      <c r="I19" s="37">
        <v>130454.00199999999</v>
      </c>
      <c r="J19" s="48">
        <v>0</v>
      </c>
      <c r="K19" s="34">
        <f t="shared" si="0"/>
        <v>130454.00199999999</v>
      </c>
      <c r="L19" s="46" t="s">
        <v>142</v>
      </c>
      <c r="M19" s="35">
        <f t="shared" si="1"/>
        <v>0</v>
      </c>
      <c r="N19" s="35">
        <v>0</v>
      </c>
      <c r="O19" s="35">
        <v>0</v>
      </c>
      <c r="P19" s="35">
        <v>0</v>
      </c>
      <c r="Q19" s="24" t="s">
        <v>68</v>
      </c>
      <c r="R19" s="24" t="s">
        <v>68</v>
      </c>
      <c r="S19" s="24" t="s">
        <v>68</v>
      </c>
      <c r="T19" s="24" t="s">
        <v>68</v>
      </c>
      <c r="U19" s="24" t="s">
        <v>68</v>
      </c>
      <c r="V19" s="24" t="s">
        <v>68</v>
      </c>
      <c r="W19" s="24" t="s">
        <v>68</v>
      </c>
      <c r="X19" s="24" t="s">
        <v>68</v>
      </c>
      <c r="Y19" s="30" t="s">
        <v>68</v>
      </c>
      <c r="Z19" s="59" t="s">
        <v>68</v>
      </c>
    </row>
    <row r="20" spans="1:26" ht="102" customHeight="1" x14ac:dyDescent="0.25">
      <c r="A20" s="29" t="s">
        <v>46</v>
      </c>
      <c r="B20" s="30" t="s">
        <v>29</v>
      </c>
      <c r="C20" s="66" t="s">
        <v>81</v>
      </c>
      <c r="D20" s="32" t="s">
        <v>30</v>
      </c>
      <c r="E20" s="33">
        <v>8.8849999999999998</v>
      </c>
      <c r="F20" s="33">
        <v>0</v>
      </c>
      <c r="G20" s="30">
        <v>2025</v>
      </c>
      <c r="H20" s="14"/>
      <c r="I20" s="37">
        <v>134762.53200000001</v>
      </c>
      <c r="J20" s="48">
        <v>0</v>
      </c>
      <c r="K20" s="34">
        <f t="shared" si="0"/>
        <v>134762.53200000001</v>
      </c>
      <c r="L20" s="46" t="s">
        <v>143</v>
      </c>
      <c r="M20" s="35">
        <f t="shared" si="1"/>
        <v>0</v>
      </c>
      <c r="N20" s="35">
        <v>0</v>
      </c>
      <c r="O20" s="35">
        <v>0</v>
      </c>
      <c r="P20" s="35">
        <v>0</v>
      </c>
      <c r="Q20" s="24" t="s">
        <v>68</v>
      </c>
      <c r="R20" s="24" t="s">
        <v>68</v>
      </c>
      <c r="S20" s="24" t="s">
        <v>68</v>
      </c>
      <c r="T20" s="24" t="s">
        <v>68</v>
      </c>
      <c r="U20" s="24" t="s">
        <v>68</v>
      </c>
      <c r="V20" s="24" t="s">
        <v>68</v>
      </c>
      <c r="W20" s="24" t="s">
        <v>68</v>
      </c>
      <c r="X20" s="24" t="s">
        <v>68</v>
      </c>
      <c r="Y20" s="30" t="s">
        <v>68</v>
      </c>
      <c r="Z20" s="59" t="s">
        <v>68</v>
      </c>
    </row>
    <row r="21" spans="1:26" ht="108.75" customHeight="1" x14ac:dyDescent="0.25">
      <c r="A21" s="29" t="s">
        <v>47</v>
      </c>
      <c r="B21" s="30" t="s">
        <v>29</v>
      </c>
      <c r="C21" s="66" t="s">
        <v>82</v>
      </c>
      <c r="D21" s="32" t="s">
        <v>30</v>
      </c>
      <c r="E21" s="33">
        <v>9.6999999999999993</v>
      </c>
      <c r="F21" s="33">
        <v>0</v>
      </c>
      <c r="G21" s="30">
        <v>2025</v>
      </c>
      <c r="H21" s="14"/>
      <c r="I21" s="37">
        <v>174422.06899999999</v>
      </c>
      <c r="J21" s="48">
        <v>0</v>
      </c>
      <c r="K21" s="34">
        <f t="shared" si="0"/>
        <v>174422.06899999999</v>
      </c>
      <c r="L21" s="46" t="s">
        <v>144</v>
      </c>
      <c r="M21" s="35">
        <f t="shared" si="1"/>
        <v>0</v>
      </c>
      <c r="N21" s="35">
        <v>0</v>
      </c>
      <c r="O21" s="35">
        <v>0</v>
      </c>
      <c r="P21" s="35">
        <v>0</v>
      </c>
      <c r="Q21" s="24" t="s">
        <v>68</v>
      </c>
      <c r="R21" s="24" t="s">
        <v>68</v>
      </c>
      <c r="S21" s="24" t="s">
        <v>68</v>
      </c>
      <c r="T21" s="24" t="s">
        <v>68</v>
      </c>
      <c r="U21" s="24" t="s">
        <v>68</v>
      </c>
      <c r="V21" s="24" t="s">
        <v>68</v>
      </c>
      <c r="W21" s="24" t="s">
        <v>68</v>
      </c>
      <c r="X21" s="24" t="s">
        <v>68</v>
      </c>
      <c r="Y21" s="30" t="s">
        <v>68</v>
      </c>
      <c r="Z21" s="59" t="s">
        <v>68</v>
      </c>
    </row>
    <row r="22" spans="1:26" ht="111.75" customHeight="1" x14ac:dyDescent="0.25">
      <c r="A22" s="29" t="s">
        <v>48</v>
      </c>
      <c r="B22" s="30" t="s">
        <v>29</v>
      </c>
      <c r="C22" s="38" t="s">
        <v>83</v>
      </c>
      <c r="D22" s="32" t="s">
        <v>30</v>
      </c>
      <c r="E22" s="33">
        <v>5.61</v>
      </c>
      <c r="F22" s="33">
        <v>0</v>
      </c>
      <c r="G22" s="30">
        <v>2025</v>
      </c>
      <c r="H22" s="14"/>
      <c r="I22" s="37">
        <v>204338.788</v>
      </c>
      <c r="J22" s="48">
        <v>0</v>
      </c>
      <c r="K22" s="34">
        <f t="shared" si="0"/>
        <v>204338.788</v>
      </c>
      <c r="L22" s="46" t="s">
        <v>142</v>
      </c>
      <c r="M22" s="35">
        <f t="shared" si="1"/>
        <v>0</v>
      </c>
      <c r="N22" s="35">
        <v>0</v>
      </c>
      <c r="O22" s="35">
        <v>0</v>
      </c>
      <c r="P22" s="35">
        <v>0</v>
      </c>
      <c r="Q22" s="24" t="s">
        <v>68</v>
      </c>
      <c r="R22" s="24" t="s">
        <v>68</v>
      </c>
      <c r="S22" s="24" t="s">
        <v>68</v>
      </c>
      <c r="T22" s="24" t="s">
        <v>68</v>
      </c>
      <c r="U22" s="24" t="s">
        <v>68</v>
      </c>
      <c r="V22" s="24" t="s">
        <v>68</v>
      </c>
      <c r="W22" s="24" t="s">
        <v>68</v>
      </c>
      <c r="X22" s="24" t="s">
        <v>68</v>
      </c>
      <c r="Y22" s="30" t="s">
        <v>68</v>
      </c>
      <c r="Z22" s="59" t="s">
        <v>68</v>
      </c>
    </row>
    <row r="23" spans="1:26" ht="105.75" customHeight="1" x14ac:dyDescent="0.25">
      <c r="A23" s="29" t="s">
        <v>49</v>
      </c>
      <c r="B23" s="30" t="s">
        <v>29</v>
      </c>
      <c r="C23" s="38" t="s">
        <v>84</v>
      </c>
      <c r="D23" s="32" t="s">
        <v>30</v>
      </c>
      <c r="E23" s="33">
        <v>15.1</v>
      </c>
      <c r="F23" s="33">
        <v>0</v>
      </c>
      <c r="G23" s="30">
        <v>2025</v>
      </c>
      <c r="H23" s="14"/>
      <c r="I23" s="37">
        <v>154978.533</v>
      </c>
      <c r="J23" s="48">
        <v>0</v>
      </c>
      <c r="K23" s="34">
        <f t="shared" si="0"/>
        <v>154978.533</v>
      </c>
      <c r="L23" s="46" t="s">
        <v>142</v>
      </c>
      <c r="M23" s="35">
        <f t="shared" si="1"/>
        <v>0</v>
      </c>
      <c r="N23" s="35">
        <v>0</v>
      </c>
      <c r="O23" s="35">
        <v>0</v>
      </c>
      <c r="P23" s="35">
        <v>0</v>
      </c>
      <c r="Q23" s="24" t="s">
        <v>68</v>
      </c>
      <c r="R23" s="24" t="s">
        <v>68</v>
      </c>
      <c r="S23" s="24" t="s">
        <v>68</v>
      </c>
      <c r="T23" s="24" t="s">
        <v>68</v>
      </c>
      <c r="U23" s="24" t="s">
        <v>68</v>
      </c>
      <c r="V23" s="24" t="s">
        <v>68</v>
      </c>
      <c r="W23" s="24" t="s">
        <v>68</v>
      </c>
      <c r="X23" s="24" t="s">
        <v>68</v>
      </c>
      <c r="Y23" s="30" t="s">
        <v>68</v>
      </c>
      <c r="Z23" s="59" t="s">
        <v>68</v>
      </c>
    </row>
    <row r="24" spans="1:26" ht="99" customHeight="1" x14ac:dyDescent="0.25">
      <c r="A24" s="29" t="s">
        <v>50</v>
      </c>
      <c r="B24" s="30" t="s">
        <v>29</v>
      </c>
      <c r="C24" s="40" t="s">
        <v>85</v>
      </c>
      <c r="D24" s="32" t="s">
        <v>30</v>
      </c>
      <c r="E24" s="33">
        <v>11.577999999999999</v>
      </c>
      <c r="F24" s="33">
        <v>0</v>
      </c>
      <c r="G24" s="30">
        <v>2025</v>
      </c>
      <c r="H24" s="14"/>
      <c r="I24" s="37">
        <v>146445.96900000001</v>
      </c>
      <c r="J24" s="48">
        <v>0</v>
      </c>
      <c r="K24" s="34">
        <f t="shared" si="0"/>
        <v>146445.96900000001</v>
      </c>
      <c r="L24" s="46" t="s">
        <v>144</v>
      </c>
      <c r="M24" s="35">
        <f t="shared" si="1"/>
        <v>0</v>
      </c>
      <c r="N24" s="35">
        <v>0</v>
      </c>
      <c r="O24" s="35">
        <v>0</v>
      </c>
      <c r="P24" s="35">
        <v>0</v>
      </c>
      <c r="Q24" s="24" t="s">
        <v>68</v>
      </c>
      <c r="R24" s="24" t="s">
        <v>68</v>
      </c>
      <c r="S24" s="24" t="s">
        <v>68</v>
      </c>
      <c r="T24" s="24" t="s">
        <v>68</v>
      </c>
      <c r="U24" s="24" t="s">
        <v>68</v>
      </c>
      <c r="V24" s="24" t="s">
        <v>68</v>
      </c>
      <c r="W24" s="24" t="s">
        <v>68</v>
      </c>
      <c r="X24" s="24" t="s">
        <v>68</v>
      </c>
      <c r="Y24" s="30" t="s">
        <v>68</v>
      </c>
      <c r="Z24" s="59" t="s">
        <v>68</v>
      </c>
    </row>
    <row r="25" spans="1:26" ht="97.5" customHeight="1" x14ac:dyDescent="0.25">
      <c r="A25" s="29" t="s">
        <v>51</v>
      </c>
      <c r="B25" s="30" t="s">
        <v>29</v>
      </c>
      <c r="C25" s="39" t="s">
        <v>86</v>
      </c>
      <c r="D25" s="32" t="s">
        <v>30</v>
      </c>
      <c r="E25" s="33">
        <v>6.3789999999999996</v>
      </c>
      <c r="F25" s="33">
        <v>0</v>
      </c>
      <c r="G25" s="30">
        <v>2025</v>
      </c>
      <c r="H25" s="14"/>
      <c r="I25" s="37">
        <v>170888.212</v>
      </c>
      <c r="J25" s="48">
        <v>0</v>
      </c>
      <c r="K25" s="34">
        <f t="shared" si="0"/>
        <v>170888.212</v>
      </c>
      <c r="L25" s="46" t="s">
        <v>145</v>
      </c>
      <c r="M25" s="35">
        <f t="shared" si="1"/>
        <v>0</v>
      </c>
      <c r="N25" s="35">
        <v>0</v>
      </c>
      <c r="O25" s="35">
        <v>0</v>
      </c>
      <c r="P25" s="35">
        <v>0</v>
      </c>
      <c r="Q25" s="24" t="s">
        <v>68</v>
      </c>
      <c r="R25" s="24" t="s">
        <v>68</v>
      </c>
      <c r="S25" s="24" t="s">
        <v>68</v>
      </c>
      <c r="T25" s="24" t="s">
        <v>68</v>
      </c>
      <c r="U25" s="24" t="s">
        <v>68</v>
      </c>
      <c r="V25" s="24" t="s">
        <v>68</v>
      </c>
      <c r="W25" s="24" t="s">
        <v>68</v>
      </c>
      <c r="X25" s="24" t="s">
        <v>68</v>
      </c>
      <c r="Y25" s="30" t="s">
        <v>68</v>
      </c>
      <c r="Z25" s="59" t="s">
        <v>68</v>
      </c>
    </row>
    <row r="26" spans="1:26" ht="37.5" x14ac:dyDescent="0.25">
      <c r="A26" s="29" t="s">
        <v>52</v>
      </c>
      <c r="B26" s="30" t="s">
        <v>29</v>
      </c>
      <c r="C26" s="39" t="s">
        <v>87</v>
      </c>
      <c r="D26" s="32" t="s">
        <v>30</v>
      </c>
      <c r="E26" s="33">
        <v>3.1</v>
      </c>
      <c r="F26" s="33">
        <v>0</v>
      </c>
      <c r="G26" s="30">
        <v>2025</v>
      </c>
      <c r="H26" s="14"/>
      <c r="I26" s="37">
        <v>26840.423999999999</v>
      </c>
      <c r="J26" s="48">
        <v>0</v>
      </c>
      <c r="K26" s="34">
        <f t="shared" si="0"/>
        <v>26840.423999999999</v>
      </c>
      <c r="L26" s="46" t="s">
        <v>108</v>
      </c>
      <c r="M26" s="35">
        <f t="shared" si="1"/>
        <v>0</v>
      </c>
      <c r="N26" s="35">
        <v>0</v>
      </c>
      <c r="O26" s="35">
        <v>0</v>
      </c>
      <c r="P26" s="35">
        <v>0</v>
      </c>
      <c r="Q26" s="24" t="s">
        <v>68</v>
      </c>
      <c r="R26" s="24" t="s">
        <v>68</v>
      </c>
      <c r="S26" s="24" t="s">
        <v>68</v>
      </c>
      <c r="T26" s="24" t="s">
        <v>68</v>
      </c>
      <c r="U26" s="24" t="s">
        <v>68</v>
      </c>
      <c r="V26" s="24" t="s">
        <v>68</v>
      </c>
      <c r="W26" s="24" t="s">
        <v>68</v>
      </c>
      <c r="X26" s="24" t="s">
        <v>68</v>
      </c>
      <c r="Y26" s="30" t="s">
        <v>68</v>
      </c>
      <c r="Z26" s="59" t="s">
        <v>68</v>
      </c>
    </row>
    <row r="27" spans="1:26" ht="37.5" x14ac:dyDescent="0.25">
      <c r="A27" s="29" t="s">
        <v>53</v>
      </c>
      <c r="B27" s="30" t="s">
        <v>29</v>
      </c>
      <c r="C27" s="39" t="s">
        <v>88</v>
      </c>
      <c r="D27" s="32" t="s">
        <v>30</v>
      </c>
      <c r="E27" s="33">
        <v>2.5</v>
      </c>
      <c r="F27" s="33">
        <v>0</v>
      </c>
      <c r="G27" s="30">
        <v>2025</v>
      </c>
      <c r="H27" s="14"/>
      <c r="I27" s="37">
        <v>46763.338000000003</v>
      </c>
      <c r="J27" s="48">
        <v>0</v>
      </c>
      <c r="K27" s="34">
        <f t="shared" si="0"/>
        <v>46763.338000000003</v>
      </c>
      <c r="L27" s="46" t="s">
        <v>109</v>
      </c>
      <c r="M27" s="35"/>
      <c r="N27" s="35"/>
      <c r="O27" s="35"/>
      <c r="P27" s="35"/>
      <c r="Q27" s="24"/>
      <c r="R27" s="24"/>
      <c r="S27" s="24"/>
      <c r="T27" s="24"/>
      <c r="U27" s="24"/>
      <c r="V27" s="24"/>
      <c r="W27" s="24"/>
      <c r="X27" s="24"/>
      <c r="Y27" s="30"/>
      <c r="Z27" s="59"/>
    </row>
    <row r="28" spans="1:26" ht="37.5" x14ac:dyDescent="0.25">
      <c r="A28" s="29" t="s">
        <v>54</v>
      </c>
      <c r="B28" s="30" t="s">
        <v>29</v>
      </c>
      <c r="C28" s="39" t="s">
        <v>89</v>
      </c>
      <c r="D28" s="32" t="s">
        <v>30</v>
      </c>
      <c r="E28" s="33">
        <v>13.4</v>
      </c>
      <c r="F28" s="33">
        <v>0</v>
      </c>
      <c r="G28" s="30">
        <v>2025</v>
      </c>
      <c r="H28" s="14"/>
      <c r="I28" s="37">
        <v>74748.013999999996</v>
      </c>
      <c r="J28" s="48">
        <v>0</v>
      </c>
      <c r="K28" s="34">
        <f t="shared" si="0"/>
        <v>74748.013999999996</v>
      </c>
      <c r="L28" s="46" t="s">
        <v>192</v>
      </c>
      <c r="M28" s="35"/>
      <c r="N28" s="35"/>
      <c r="O28" s="35"/>
      <c r="P28" s="35"/>
      <c r="Q28" s="24"/>
      <c r="R28" s="24"/>
      <c r="S28" s="24"/>
      <c r="T28" s="24"/>
      <c r="U28" s="24"/>
      <c r="V28" s="24"/>
      <c r="W28" s="24"/>
      <c r="X28" s="24"/>
      <c r="Y28" s="30"/>
      <c r="Z28" s="59"/>
    </row>
    <row r="29" spans="1:26" ht="37.5" hidden="1" x14ac:dyDescent="0.25">
      <c r="A29" s="29" t="s">
        <v>58</v>
      </c>
      <c r="B29" s="30" t="s">
        <v>29</v>
      </c>
      <c r="C29" s="77" t="s">
        <v>90</v>
      </c>
      <c r="D29" s="32" t="s">
        <v>30</v>
      </c>
      <c r="E29" s="33">
        <v>0.95</v>
      </c>
      <c r="F29" s="33"/>
      <c r="G29" s="30">
        <v>2025</v>
      </c>
      <c r="H29" s="14"/>
      <c r="I29" s="37"/>
      <c r="J29" s="48"/>
      <c r="K29" s="34">
        <f t="shared" si="0"/>
        <v>0</v>
      </c>
      <c r="L29" s="46"/>
      <c r="M29" s="35"/>
      <c r="N29" s="35"/>
      <c r="O29" s="35"/>
      <c r="P29" s="35"/>
      <c r="Q29" s="24"/>
      <c r="R29" s="24"/>
      <c r="S29" s="24"/>
      <c r="T29" s="24"/>
      <c r="U29" s="24"/>
      <c r="V29" s="24"/>
      <c r="W29" s="24"/>
      <c r="X29" s="24"/>
      <c r="Y29" s="30"/>
      <c r="Z29" s="59"/>
    </row>
    <row r="30" spans="1:26" ht="56.25" x14ac:dyDescent="0.25">
      <c r="A30" s="29" t="s">
        <v>55</v>
      </c>
      <c r="B30" s="30" t="s">
        <v>29</v>
      </c>
      <c r="C30" s="39" t="s">
        <v>91</v>
      </c>
      <c r="D30" s="32" t="s">
        <v>30</v>
      </c>
      <c r="E30" s="33">
        <v>76.2</v>
      </c>
      <c r="F30" s="33">
        <v>0</v>
      </c>
      <c r="G30" s="30">
        <v>2025</v>
      </c>
      <c r="H30" s="14"/>
      <c r="I30" s="37">
        <v>1163477.804</v>
      </c>
      <c r="J30" s="48">
        <v>0</v>
      </c>
      <c r="K30" s="34">
        <f t="shared" si="0"/>
        <v>1163477.804</v>
      </c>
      <c r="L30" s="46" t="s">
        <v>147</v>
      </c>
      <c r="M30" s="35"/>
      <c r="N30" s="35"/>
      <c r="O30" s="35"/>
      <c r="P30" s="35"/>
      <c r="Q30" s="24"/>
      <c r="R30" s="24"/>
      <c r="S30" s="24"/>
      <c r="T30" s="24"/>
      <c r="U30" s="24"/>
      <c r="V30" s="24"/>
      <c r="W30" s="24"/>
      <c r="X30" s="24"/>
      <c r="Y30" s="30"/>
      <c r="Z30" s="59"/>
    </row>
    <row r="31" spans="1:26" ht="56.25" x14ac:dyDescent="0.25">
      <c r="A31" s="29" t="s">
        <v>56</v>
      </c>
      <c r="B31" s="30" t="s">
        <v>29</v>
      </c>
      <c r="C31" s="39" t="s">
        <v>92</v>
      </c>
      <c r="D31" s="32" t="s">
        <v>30</v>
      </c>
      <c r="E31" s="33">
        <v>7.04</v>
      </c>
      <c r="F31" s="33">
        <v>0</v>
      </c>
      <c r="G31" s="30">
        <v>2025</v>
      </c>
      <c r="H31" s="14"/>
      <c r="I31" s="37">
        <v>295678.34821000003</v>
      </c>
      <c r="J31" s="48">
        <v>85835.9</v>
      </c>
      <c r="K31" s="34">
        <f t="shared" si="0"/>
        <v>209842.44821000003</v>
      </c>
      <c r="L31" s="46" t="s">
        <v>160</v>
      </c>
      <c r="M31" s="35"/>
      <c r="N31" s="35"/>
      <c r="O31" s="35"/>
      <c r="P31" s="35"/>
      <c r="Q31" s="24"/>
      <c r="R31" s="24"/>
      <c r="S31" s="24"/>
      <c r="T31" s="24"/>
      <c r="U31" s="24"/>
      <c r="V31" s="24"/>
      <c r="W31" s="24"/>
      <c r="X31" s="24"/>
      <c r="Y31" s="30"/>
      <c r="Z31" s="59"/>
    </row>
    <row r="32" spans="1:26" ht="56.25" x14ac:dyDescent="0.25">
      <c r="A32" s="29" t="s">
        <v>57</v>
      </c>
      <c r="B32" s="30" t="s">
        <v>29</v>
      </c>
      <c r="C32" s="39" t="s">
        <v>93</v>
      </c>
      <c r="D32" s="32" t="s">
        <v>30</v>
      </c>
      <c r="E32" s="33">
        <v>16.2</v>
      </c>
      <c r="F32" s="33">
        <v>0</v>
      </c>
      <c r="G32" s="30">
        <v>2025</v>
      </c>
      <c r="H32" s="14"/>
      <c r="I32" s="37">
        <v>489379.30257</v>
      </c>
      <c r="J32" s="48">
        <v>0</v>
      </c>
      <c r="K32" s="34">
        <f t="shared" si="0"/>
        <v>489379.30257</v>
      </c>
      <c r="L32" s="46" t="s">
        <v>161</v>
      </c>
      <c r="M32" s="35"/>
      <c r="N32" s="35"/>
      <c r="O32" s="35"/>
      <c r="P32" s="35"/>
      <c r="Q32" s="24"/>
      <c r="R32" s="24"/>
      <c r="S32" s="24"/>
      <c r="T32" s="24"/>
      <c r="U32" s="24"/>
      <c r="V32" s="24"/>
      <c r="W32" s="24"/>
      <c r="X32" s="24"/>
      <c r="Y32" s="30"/>
      <c r="Z32" s="59"/>
    </row>
    <row r="33" spans="1:26" ht="56.25" x14ac:dyDescent="0.25">
      <c r="A33" s="29" t="s">
        <v>58</v>
      </c>
      <c r="B33" s="30" t="s">
        <v>29</v>
      </c>
      <c r="C33" s="39" t="s">
        <v>94</v>
      </c>
      <c r="D33" s="32" t="s">
        <v>30</v>
      </c>
      <c r="E33" s="33">
        <v>14.855</v>
      </c>
      <c r="F33" s="33">
        <v>0</v>
      </c>
      <c r="G33" s="30">
        <v>2025</v>
      </c>
      <c r="H33" s="14"/>
      <c r="I33" s="37">
        <v>444152.03571000003</v>
      </c>
      <c r="J33" s="48">
        <v>129578.538</v>
      </c>
      <c r="K33" s="34">
        <f t="shared" si="0"/>
        <v>314573.49771000003</v>
      </c>
      <c r="L33" s="46" t="s">
        <v>162</v>
      </c>
      <c r="M33" s="35"/>
      <c r="N33" s="35"/>
      <c r="O33" s="35"/>
      <c r="P33" s="35"/>
      <c r="Q33" s="24"/>
      <c r="R33" s="24"/>
      <c r="S33" s="24"/>
      <c r="T33" s="24"/>
      <c r="U33" s="24"/>
      <c r="V33" s="24"/>
      <c r="W33" s="24"/>
      <c r="X33" s="24"/>
      <c r="Y33" s="30"/>
      <c r="Z33" s="59"/>
    </row>
    <row r="34" spans="1:26" ht="37.5" x14ac:dyDescent="0.25">
      <c r="A34" s="29" t="s">
        <v>59</v>
      </c>
      <c r="B34" s="30" t="s">
        <v>29</v>
      </c>
      <c r="C34" s="39" t="s">
        <v>95</v>
      </c>
      <c r="D34" s="32" t="s">
        <v>30</v>
      </c>
      <c r="E34" s="33">
        <v>7.73</v>
      </c>
      <c r="F34" s="33">
        <v>0</v>
      </c>
      <c r="G34" s="30">
        <v>2025</v>
      </c>
      <c r="H34" s="14"/>
      <c r="I34" s="37">
        <v>362452.43400000001</v>
      </c>
      <c r="J34" s="48">
        <v>0</v>
      </c>
      <c r="K34" s="34">
        <f t="shared" si="0"/>
        <v>362452.43400000001</v>
      </c>
      <c r="L34" s="46" t="s">
        <v>171</v>
      </c>
      <c r="M34" s="35"/>
      <c r="N34" s="35"/>
      <c r="O34" s="35"/>
      <c r="P34" s="35"/>
      <c r="Q34" s="24"/>
      <c r="R34" s="24"/>
      <c r="S34" s="24"/>
      <c r="T34" s="24"/>
      <c r="U34" s="24"/>
      <c r="V34" s="24"/>
      <c r="W34" s="24"/>
      <c r="X34" s="24"/>
      <c r="Y34" s="30"/>
      <c r="Z34" s="59"/>
    </row>
    <row r="35" spans="1:26" ht="52.5" customHeight="1" x14ac:dyDescent="0.25">
      <c r="A35" s="29" t="s">
        <v>60</v>
      </c>
      <c r="B35" s="30" t="s">
        <v>29</v>
      </c>
      <c r="C35" s="39" t="s">
        <v>96</v>
      </c>
      <c r="D35" s="32" t="s">
        <v>30</v>
      </c>
      <c r="E35" s="33">
        <v>3.4</v>
      </c>
      <c r="F35" s="33">
        <v>0</v>
      </c>
      <c r="G35" s="30">
        <v>2025</v>
      </c>
      <c r="H35" s="14"/>
      <c r="I35" s="37">
        <v>219860.076</v>
      </c>
      <c r="J35" s="48">
        <v>0</v>
      </c>
      <c r="K35" s="34">
        <f t="shared" si="0"/>
        <v>219860.076</v>
      </c>
      <c r="L35" s="46" t="s">
        <v>163</v>
      </c>
      <c r="M35" s="35"/>
      <c r="N35" s="35"/>
      <c r="O35" s="35"/>
      <c r="P35" s="35"/>
      <c r="Q35" s="24"/>
      <c r="R35" s="24"/>
      <c r="S35" s="24"/>
      <c r="T35" s="24"/>
      <c r="U35" s="24"/>
      <c r="V35" s="24"/>
      <c r="W35" s="24"/>
      <c r="X35" s="24"/>
      <c r="Y35" s="30"/>
      <c r="Z35" s="59"/>
    </row>
    <row r="36" spans="1:26" ht="89.25" customHeight="1" x14ac:dyDescent="0.25">
      <c r="A36" s="29" t="s">
        <v>61</v>
      </c>
      <c r="B36" s="30" t="s">
        <v>29</v>
      </c>
      <c r="C36" s="39" t="s">
        <v>97</v>
      </c>
      <c r="D36" s="32" t="s">
        <v>35</v>
      </c>
      <c r="E36" s="33">
        <v>1</v>
      </c>
      <c r="F36" s="33">
        <v>0</v>
      </c>
      <c r="G36" s="30">
        <v>2025</v>
      </c>
      <c r="H36" s="14"/>
      <c r="I36" s="37">
        <v>423311.7</v>
      </c>
      <c r="J36" s="48">
        <v>140403</v>
      </c>
      <c r="K36" s="34">
        <f t="shared" si="0"/>
        <v>282908.7</v>
      </c>
      <c r="L36" s="46" t="s">
        <v>148</v>
      </c>
      <c r="M36" s="35"/>
      <c r="N36" s="35"/>
      <c r="O36" s="35"/>
      <c r="P36" s="35"/>
      <c r="Q36" s="24"/>
      <c r="R36" s="24"/>
      <c r="S36" s="24"/>
      <c r="T36" s="24"/>
      <c r="U36" s="24"/>
      <c r="V36" s="24"/>
      <c r="W36" s="24"/>
      <c r="X36" s="24"/>
      <c r="Y36" s="30"/>
      <c r="Z36" s="59"/>
    </row>
    <row r="37" spans="1:26" ht="69.75" customHeight="1" x14ac:dyDescent="0.25">
      <c r="A37" s="29" t="s">
        <v>62</v>
      </c>
      <c r="B37" s="30" t="s">
        <v>29</v>
      </c>
      <c r="C37" s="39" t="s">
        <v>98</v>
      </c>
      <c r="D37" s="32" t="s">
        <v>35</v>
      </c>
      <c r="E37" s="33">
        <v>1</v>
      </c>
      <c r="F37" s="33">
        <v>0</v>
      </c>
      <c r="G37" s="30">
        <v>2025</v>
      </c>
      <c r="H37" s="14"/>
      <c r="I37" s="37">
        <v>1665693.523</v>
      </c>
      <c r="J37" s="48">
        <v>939494.41</v>
      </c>
      <c r="K37" s="34">
        <f t="shared" si="0"/>
        <v>726199.11300000001</v>
      </c>
      <c r="L37" s="46" t="s">
        <v>149</v>
      </c>
      <c r="M37" s="35"/>
      <c r="N37" s="35"/>
      <c r="O37" s="35"/>
      <c r="P37" s="35"/>
      <c r="Q37" s="24"/>
      <c r="R37" s="24"/>
      <c r="S37" s="24"/>
      <c r="T37" s="24"/>
      <c r="U37" s="24"/>
      <c r="V37" s="24"/>
      <c r="W37" s="24"/>
      <c r="X37" s="24"/>
      <c r="Y37" s="30"/>
      <c r="Z37" s="59"/>
    </row>
    <row r="38" spans="1:26" ht="75" hidden="1" x14ac:dyDescent="0.25">
      <c r="A38" s="29" t="s">
        <v>104</v>
      </c>
      <c r="B38" s="30" t="s">
        <v>29</v>
      </c>
      <c r="C38" s="39" t="s">
        <v>99</v>
      </c>
      <c r="D38" s="32" t="s">
        <v>35</v>
      </c>
      <c r="E38" s="33">
        <v>1</v>
      </c>
      <c r="F38" s="33"/>
      <c r="G38" s="30">
        <v>2025</v>
      </c>
      <c r="H38" s="14"/>
      <c r="I38" s="37"/>
      <c r="J38" s="48"/>
      <c r="K38" s="34">
        <f t="shared" si="0"/>
        <v>0</v>
      </c>
      <c r="L38" s="46"/>
      <c r="M38" s="35"/>
      <c r="N38" s="35"/>
      <c r="O38" s="35"/>
      <c r="P38" s="35"/>
      <c r="Q38" s="24"/>
      <c r="R38" s="24"/>
      <c r="S38" s="24"/>
      <c r="T38" s="24"/>
      <c r="U38" s="24"/>
      <c r="V38" s="24"/>
      <c r="W38" s="24"/>
      <c r="X38" s="24"/>
      <c r="Y38" s="30"/>
      <c r="Z38" s="59"/>
    </row>
    <row r="39" spans="1:26" ht="75" hidden="1" x14ac:dyDescent="0.25">
      <c r="A39" s="29" t="s">
        <v>105</v>
      </c>
      <c r="B39" s="30" t="s">
        <v>29</v>
      </c>
      <c r="C39" s="39" t="s">
        <v>100</v>
      </c>
      <c r="D39" s="32" t="s">
        <v>35</v>
      </c>
      <c r="E39" s="33">
        <v>1</v>
      </c>
      <c r="F39" s="33"/>
      <c r="G39" s="30">
        <v>2025</v>
      </c>
      <c r="H39" s="14"/>
      <c r="I39" s="37"/>
      <c r="J39" s="48"/>
      <c r="K39" s="34">
        <f t="shared" si="0"/>
        <v>0</v>
      </c>
      <c r="L39" s="46"/>
      <c r="M39" s="35"/>
      <c r="N39" s="35"/>
      <c r="O39" s="35"/>
      <c r="P39" s="35"/>
      <c r="Q39" s="24"/>
      <c r="R39" s="24"/>
      <c r="S39" s="24"/>
      <c r="T39" s="24"/>
      <c r="U39" s="24"/>
      <c r="V39" s="24"/>
      <c r="W39" s="24"/>
      <c r="X39" s="24"/>
      <c r="Y39" s="30"/>
      <c r="Z39" s="59"/>
    </row>
    <row r="40" spans="1:26" ht="109.5" hidden="1" customHeight="1" x14ac:dyDescent="0.25">
      <c r="A40" s="29" t="s">
        <v>106</v>
      </c>
      <c r="B40" s="30" t="s">
        <v>29</v>
      </c>
      <c r="C40" s="38" t="s">
        <v>101</v>
      </c>
      <c r="D40" s="32" t="s">
        <v>35</v>
      </c>
      <c r="E40" s="33">
        <v>1</v>
      </c>
      <c r="F40" s="33"/>
      <c r="G40" s="30">
        <v>2025</v>
      </c>
      <c r="H40" s="14"/>
      <c r="I40" s="37"/>
      <c r="J40" s="48"/>
      <c r="K40" s="34">
        <f t="shared" si="0"/>
        <v>0</v>
      </c>
      <c r="L40" s="46"/>
      <c r="M40" s="35">
        <f t="shared" si="1"/>
        <v>0</v>
      </c>
      <c r="N40" s="35">
        <v>0</v>
      </c>
      <c r="O40" s="35">
        <v>0</v>
      </c>
      <c r="P40" s="35">
        <v>0</v>
      </c>
      <c r="Q40" s="24" t="s">
        <v>68</v>
      </c>
      <c r="R40" s="24" t="s">
        <v>68</v>
      </c>
      <c r="S40" s="24" t="s">
        <v>68</v>
      </c>
      <c r="T40" s="24" t="s">
        <v>68</v>
      </c>
      <c r="U40" s="24" t="s">
        <v>68</v>
      </c>
      <c r="V40" s="24" t="s">
        <v>68</v>
      </c>
      <c r="W40" s="24" t="s">
        <v>68</v>
      </c>
      <c r="X40" s="24" t="s">
        <v>68</v>
      </c>
      <c r="Y40" s="30" t="s">
        <v>68</v>
      </c>
      <c r="Z40" s="59" t="s">
        <v>68</v>
      </c>
    </row>
    <row r="41" spans="1:26" ht="75" x14ac:dyDescent="0.25">
      <c r="A41" s="29" t="s">
        <v>63</v>
      </c>
      <c r="B41" s="30" t="s">
        <v>29</v>
      </c>
      <c r="C41" s="38" t="s">
        <v>36</v>
      </c>
      <c r="D41" s="32" t="s">
        <v>35</v>
      </c>
      <c r="E41" s="33">
        <v>1</v>
      </c>
      <c r="F41" s="33">
        <v>0</v>
      </c>
      <c r="G41" s="30">
        <v>2025</v>
      </c>
      <c r="H41" s="14"/>
      <c r="I41" s="37">
        <v>462763.53</v>
      </c>
      <c r="J41" s="48">
        <v>0</v>
      </c>
      <c r="K41" s="34">
        <f t="shared" si="0"/>
        <v>462763.53</v>
      </c>
      <c r="L41" s="46" t="s">
        <v>158</v>
      </c>
      <c r="M41" s="35">
        <f t="shared" si="1"/>
        <v>0</v>
      </c>
      <c r="N41" s="35">
        <v>0</v>
      </c>
      <c r="O41" s="35">
        <v>0</v>
      </c>
      <c r="P41" s="35">
        <v>0</v>
      </c>
      <c r="Q41" s="24" t="s">
        <v>68</v>
      </c>
      <c r="R41" s="24" t="s">
        <v>68</v>
      </c>
      <c r="S41" s="24" t="s">
        <v>68</v>
      </c>
      <c r="T41" s="24" t="s">
        <v>68</v>
      </c>
      <c r="U41" s="24" t="s">
        <v>68</v>
      </c>
      <c r="V41" s="24" t="s">
        <v>68</v>
      </c>
      <c r="W41" s="24" t="s">
        <v>68</v>
      </c>
      <c r="X41" s="24" t="s">
        <v>68</v>
      </c>
      <c r="Y41" s="30" t="s">
        <v>68</v>
      </c>
      <c r="Z41" s="59" t="s">
        <v>68</v>
      </c>
    </row>
    <row r="42" spans="1:26" ht="37.5" x14ac:dyDescent="0.25">
      <c r="A42" s="29" t="s">
        <v>64</v>
      </c>
      <c r="B42" s="30" t="s">
        <v>29</v>
      </c>
      <c r="C42" s="38" t="s">
        <v>102</v>
      </c>
      <c r="D42" s="32" t="s">
        <v>30</v>
      </c>
      <c r="E42" s="33">
        <v>16.2</v>
      </c>
      <c r="F42" s="33">
        <v>0</v>
      </c>
      <c r="G42" s="30">
        <v>2025</v>
      </c>
      <c r="H42" s="14"/>
      <c r="I42" s="37">
        <v>165075.39300000001</v>
      </c>
      <c r="J42" s="48">
        <v>48209.767999999996</v>
      </c>
      <c r="K42" s="34">
        <f t="shared" si="0"/>
        <v>116865.62500000001</v>
      </c>
      <c r="L42" s="46" t="s">
        <v>172</v>
      </c>
      <c r="M42" s="35">
        <f t="shared" si="1"/>
        <v>48209.767999999996</v>
      </c>
      <c r="N42" s="35">
        <v>0</v>
      </c>
      <c r="O42" s="35">
        <v>0</v>
      </c>
      <c r="P42" s="35">
        <v>0</v>
      </c>
      <c r="Q42" s="24" t="s">
        <v>68</v>
      </c>
      <c r="R42" s="24" t="s">
        <v>68</v>
      </c>
      <c r="S42" s="24" t="s">
        <v>68</v>
      </c>
      <c r="T42" s="24" t="s">
        <v>68</v>
      </c>
      <c r="U42" s="24" t="s">
        <v>68</v>
      </c>
      <c r="V42" s="24" t="s">
        <v>68</v>
      </c>
      <c r="W42" s="24" t="s">
        <v>68</v>
      </c>
      <c r="X42" s="24" t="s">
        <v>68</v>
      </c>
      <c r="Y42" s="30" t="s">
        <v>68</v>
      </c>
      <c r="Z42" s="59" t="s">
        <v>68</v>
      </c>
    </row>
    <row r="43" spans="1:26" ht="56.25" x14ac:dyDescent="0.25">
      <c r="A43" s="29" t="s">
        <v>65</v>
      </c>
      <c r="B43" s="30" t="s">
        <v>29</v>
      </c>
      <c r="C43" s="38" t="s">
        <v>103</v>
      </c>
      <c r="D43" s="32" t="s">
        <v>35</v>
      </c>
      <c r="E43" s="33">
        <v>1</v>
      </c>
      <c r="F43" s="33">
        <v>1</v>
      </c>
      <c r="G43" s="30">
        <v>2025</v>
      </c>
      <c r="H43" s="14"/>
      <c r="I43" s="37">
        <v>4568.5169999999998</v>
      </c>
      <c r="J43" s="48">
        <v>4466.6463125</v>
      </c>
      <c r="K43" s="34">
        <f t="shared" si="0"/>
        <v>101.8706874999998</v>
      </c>
      <c r="L43" s="46" t="s">
        <v>110</v>
      </c>
      <c r="M43" s="35">
        <f t="shared" si="1"/>
        <v>4466.6463125</v>
      </c>
      <c r="N43" s="35">
        <v>0</v>
      </c>
      <c r="O43" s="35">
        <v>0</v>
      </c>
      <c r="P43" s="35">
        <v>0</v>
      </c>
      <c r="Q43" s="24" t="s">
        <v>68</v>
      </c>
      <c r="R43" s="24" t="s">
        <v>68</v>
      </c>
      <c r="S43" s="24" t="s">
        <v>68</v>
      </c>
      <c r="T43" s="24" t="s">
        <v>68</v>
      </c>
      <c r="U43" s="24" t="s">
        <v>68</v>
      </c>
      <c r="V43" s="24" t="s">
        <v>68</v>
      </c>
      <c r="W43" s="24" t="s">
        <v>68</v>
      </c>
      <c r="X43" s="24" t="s">
        <v>68</v>
      </c>
      <c r="Y43" s="30" t="s">
        <v>68</v>
      </c>
      <c r="Z43" s="59" t="s">
        <v>68</v>
      </c>
    </row>
    <row r="44" spans="1:26" x14ac:dyDescent="0.3">
      <c r="A44" s="29"/>
      <c r="B44" s="30"/>
      <c r="C44" s="52" t="s">
        <v>37</v>
      </c>
      <c r="D44" s="14"/>
      <c r="E44" s="14"/>
      <c r="F44" s="15"/>
      <c r="G44" s="30"/>
      <c r="H44" s="14"/>
      <c r="I44" s="53">
        <f>SUM(I45:I53)</f>
        <v>161660.93900000001</v>
      </c>
      <c r="J44" s="53">
        <f>SUM(J45:J53)</f>
        <v>5190.49</v>
      </c>
      <c r="K44" s="53">
        <f>SUM(K45:K53)</f>
        <v>156470.44900000002</v>
      </c>
      <c r="L44" s="54"/>
      <c r="M44" s="55">
        <f>SUM(M45:M53)</f>
        <v>5190.49</v>
      </c>
      <c r="N44" s="35">
        <v>0</v>
      </c>
      <c r="O44" s="35">
        <v>0</v>
      </c>
      <c r="P44" s="35">
        <v>0</v>
      </c>
      <c r="Q44" s="24" t="s">
        <v>68</v>
      </c>
      <c r="R44" s="24" t="s">
        <v>68</v>
      </c>
      <c r="S44" s="24" t="s">
        <v>68</v>
      </c>
      <c r="T44" s="24" t="s">
        <v>68</v>
      </c>
      <c r="U44" s="24" t="s">
        <v>68</v>
      </c>
      <c r="V44" s="24" t="s">
        <v>68</v>
      </c>
      <c r="W44" s="24" t="s">
        <v>68</v>
      </c>
      <c r="X44" s="24" t="s">
        <v>68</v>
      </c>
      <c r="Y44" s="30" t="s">
        <v>68</v>
      </c>
      <c r="Z44" s="59" t="s">
        <v>68</v>
      </c>
    </row>
    <row r="45" spans="1:26" ht="90" customHeight="1" x14ac:dyDescent="0.3">
      <c r="A45" s="29" t="s">
        <v>28</v>
      </c>
      <c r="B45" s="30" t="s">
        <v>29</v>
      </c>
      <c r="C45" s="31" t="s">
        <v>111</v>
      </c>
      <c r="D45" s="32" t="s">
        <v>35</v>
      </c>
      <c r="E45" s="33">
        <v>1</v>
      </c>
      <c r="F45" s="33">
        <v>0</v>
      </c>
      <c r="G45" s="30">
        <v>2025</v>
      </c>
      <c r="H45" s="14"/>
      <c r="I45" s="74">
        <v>27448.36</v>
      </c>
      <c r="J45" s="74">
        <v>0</v>
      </c>
      <c r="K45" s="74">
        <f>I45-J45</f>
        <v>27448.36</v>
      </c>
      <c r="L45" s="75" t="s">
        <v>193</v>
      </c>
      <c r="M45" s="16">
        <f>J45</f>
        <v>0</v>
      </c>
      <c r="N45" s="35">
        <v>0</v>
      </c>
      <c r="O45" s="35">
        <v>0</v>
      </c>
      <c r="P45" s="35">
        <v>0</v>
      </c>
      <c r="Q45" s="24" t="s">
        <v>68</v>
      </c>
      <c r="R45" s="24" t="s">
        <v>68</v>
      </c>
      <c r="S45" s="24" t="s">
        <v>68</v>
      </c>
      <c r="T45" s="24" t="s">
        <v>68</v>
      </c>
      <c r="U45" s="24" t="s">
        <v>68</v>
      </c>
      <c r="V45" s="24" t="s">
        <v>68</v>
      </c>
      <c r="W45" s="24" t="s">
        <v>68</v>
      </c>
      <c r="X45" s="24" t="s">
        <v>68</v>
      </c>
      <c r="Y45" s="30" t="s">
        <v>68</v>
      </c>
      <c r="Z45" s="59" t="s">
        <v>68</v>
      </c>
    </row>
    <row r="46" spans="1:26" ht="54.75" customHeight="1" x14ac:dyDescent="0.3">
      <c r="A46" s="29" t="s">
        <v>31</v>
      </c>
      <c r="B46" s="30" t="s">
        <v>29</v>
      </c>
      <c r="C46" s="31" t="s">
        <v>112</v>
      </c>
      <c r="D46" s="32" t="s">
        <v>35</v>
      </c>
      <c r="E46" s="33">
        <v>1</v>
      </c>
      <c r="F46" s="33">
        <v>0</v>
      </c>
      <c r="G46" s="30">
        <v>2025</v>
      </c>
      <c r="H46" s="14"/>
      <c r="I46" s="33">
        <v>2732.47</v>
      </c>
      <c r="J46" s="48">
        <v>0</v>
      </c>
      <c r="K46" s="74">
        <f t="shared" ref="K46:K53" si="2">I46-J46</f>
        <v>2732.47</v>
      </c>
      <c r="L46" s="46" t="s">
        <v>150</v>
      </c>
      <c r="M46" s="16">
        <f t="shared" ref="M46:M53" si="3">J46</f>
        <v>0</v>
      </c>
      <c r="N46" s="35">
        <v>0</v>
      </c>
      <c r="O46" s="35">
        <v>0</v>
      </c>
      <c r="P46" s="35">
        <v>0</v>
      </c>
      <c r="Q46" s="24" t="s">
        <v>68</v>
      </c>
      <c r="R46" s="24" t="s">
        <v>68</v>
      </c>
      <c r="S46" s="24" t="s">
        <v>68</v>
      </c>
      <c r="T46" s="24" t="s">
        <v>68</v>
      </c>
      <c r="U46" s="24" t="s">
        <v>68</v>
      </c>
      <c r="V46" s="24" t="s">
        <v>68</v>
      </c>
      <c r="W46" s="24" t="s">
        <v>68</v>
      </c>
      <c r="X46" s="24" t="s">
        <v>68</v>
      </c>
      <c r="Y46" s="30" t="s">
        <v>68</v>
      </c>
      <c r="Z46" s="59" t="s">
        <v>68</v>
      </c>
    </row>
    <row r="47" spans="1:26" ht="83.25" customHeight="1" x14ac:dyDescent="0.3">
      <c r="A47" s="29" t="s">
        <v>42</v>
      </c>
      <c r="B47" s="30" t="s">
        <v>29</v>
      </c>
      <c r="C47" s="31" t="s">
        <v>113</v>
      </c>
      <c r="D47" s="32" t="s">
        <v>35</v>
      </c>
      <c r="E47" s="33">
        <v>1</v>
      </c>
      <c r="F47" s="33">
        <v>0</v>
      </c>
      <c r="G47" s="30">
        <v>2025</v>
      </c>
      <c r="H47" s="14"/>
      <c r="I47" s="33">
        <v>64023.171999999999</v>
      </c>
      <c r="J47" s="48">
        <v>0</v>
      </c>
      <c r="K47" s="74">
        <f t="shared" si="2"/>
        <v>64023.171999999999</v>
      </c>
      <c r="L47" s="46" t="s">
        <v>151</v>
      </c>
      <c r="M47" s="16">
        <f t="shared" si="3"/>
        <v>0</v>
      </c>
      <c r="N47" s="35">
        <v>0</v>
      </c>
      <c r="O47" s="35">
        <v>0</v>
      </c>
      <c r="P47" s="35">
        <v>0</v>
      </c>
      <c r="Q47" s="24" t="s">
        <v>68</v>
      </c>
      <c r="R47" s="24" t="s">
        <v>68</v>
      </c>
      <c r="S47" s="24" t="s">
        <v>68</v>
      </c>
      <c r="T47" s="24" t="s">
        <v>68</v>
      </c>
      <c r="U47" s="24" t="s">
        <v>68</v>
      </c>
      <c r="V47" s="24" t="s">
        <v>68</v>
      </c>
      <c r="W47" s="24" t="s">
        <v>68</v>
      </c>
      <c r="X47" s="24" t="s">
        <v>68</v>
      </c>
      <c r="Y47" s="30" t="s">
        <v>68</v>
      </c>
      <c r="Z47" s="59" t="s">
        <v>68</v>
      </c>
    </row>
    <row r="48" spans="1:26" ht="57" customHeight="1" x14ac:dyDescent="0.3">
      <c r="A48" s="29" t="s">
        <v>43</v>
      </c>
      <c r="B48" s="30" t="s">
        <v>29</v>
      </c>
      <c r="C48" s="31" t="s">
        <v>112</v>
      </c>
      <c r="D48" s="32" t="s">
        <v>35</v>
      </c>
      <c r="E48" s="33">
        <v>1</v>
      </c>
      <c r="F48" s="33">
        <v>0</v>
      </c>
      <c r="G48" s="30">
        <v>2025</v>
      </c>
      <c r="H48" s="14"/>
      <c r="I48" s="33">
        <v>8068.8509999999997</v>
      </c>
      <c r="J48" s="48">
        <v>0</v>
      </c>
      <c r="K48" s="74">
        <f t="shared" si="2"/>
        <v>8068.8509999999997</v>
      </c>
      <c r="L48" s="46" t="s">
        <v>150</v>
      </c>
      <c r="M48" s="16">
        <f t="shared" si="3"/>
        <v>0</v>
      </c>
      <c r="N48" s="35">
        <v>0</v>
      </c>
      <c r="O48" s="35">
        <v>0</v>
      </c>
      <c r="P48" s="35">
        <v>0</v>
      </c>
      <c r="Q48" s="24" t="s">
        <v>68</v>
      </c>
      <c r="R48" s="24" t="s">
        <v>68</v>
      </c>
      <c r="S48" s="24" t="s">
        <v>68</v>
      </c>
      <c r="T48" s="24" t="s">
        <v>68</v>
      </c>
      <c r="U48" s="24" t="s">
        <v>68</v>
      </c>
      <c r="V48" s="24" t="s">
        <v>68</v>
      </c>
      <c r="W48" s="24" t="s">
        <v>68</v>
      </c>
      <c r="X48" s="24" t="s">
        <v>68</v>
      </c>
      <c r="Y48" s="30" t="s">
        <v>68</v>
      </c>
      <c r="Z48" s="59" t="s">
        <v>68</v>
      </c>
    </row>
    <row r="49" spans="1:26" ht="84.75" customHeight="1" x14ac:dyDescent="0.3">
      <c r="A49" s="29" t="s">
        <v>32</v>
      </c>
      <c r="B49" s="30" t="s">
        <v>29</v>
      </c>
      <c r="C49" s="31" t="s">
        <v>173</v>
      </c>
      <c r="D49" s="32" t="s">
        <v>35</v>
      </c>
      <c r="E49" s="33">
        <v>1</v>
      </c>
      <c r="F49" s="33">
        <v>0</v>
      </c>
      <c r="G49" s="30">
        <v>2025</v>
      </c>
      <c r="H49" s="14"/>
      <c r="I49" s="33">
        <v>10341.941000000001</v>
      </c>
      <c r="J49" s="48">
        <v>0</v>
      </c>
      <c r="K49" s="74">
        <f t="shared" si="2"/>
        <v>10341.941000000001</v>
      </c>
      <c r="L49" s="46" t="s">
        <v>177</v>
      </c>
      <c r="M49" s="16"/>
      <c r="N49" s="35"/>
      <c r="O49" s="35"/>
      <c r="P49" s="35"/>
      <c r="Q49" s="24"/>
      <c r="R49" s="24"/>
      <c r="S49" s="24"/>
      <c r="T49" s="24"/>
      <c r="U49" s="24"/>
      <c r="V49" s="24"/>
      <c r="W49" s="24"/>
      <c r="X49" s="24"/>
      <c r="Y49" s="30"/>
      <c r="Z49" s="59"/>
    </row>
    <row r="50" spans="1:26" ht="84.75" customHeight="1" x14ac:dyDescent="0.3">
      <c r="A50" s="29" t="s">
        <v>33</v>
      </c>
      <c r="B50" s="30" t="s">
        <v>29</v>
      </c>
      <c r="C50" s="31" t="s">
        <v>174</v>
      </c>
      <c r="D50" s="32" t="s">
        <v>35</v>
      </c>
      <c r="E50" s="33">
        <v>1</v>
      </c>
      <c r="F50" s="33">
        <v>0</v>
      </c>
      <c r="G50" s="30">
        <v>2025</v>
      </c>
      <c r="H50" s="14"/>
      <c r="I50" s="33">
        <v>1466.76</v>
      </c>
      <c r="J50" s="48">
        <v>0</v>
      </c>
      <c r="K50" s="74">
        <f t="shared" si="2"/>
        <v>1466.76</v>
      </c>
      <c r="L50" s="46" t="s">
        <v>178</v>
      </c>
      <c r="M50" s="16"/>
      <c r="N50" s="35"/>
      <c r="O50" s="35"/>
      <c r="P50" s="35"/>
      <c r="Q50" s="24"/>
      <c r="R50" s="24"/>
      <c r="S50" s="24"/>
      <c r="T50" s="24"/>
      <c r="U50" s="24"/>
      <c r="V50" s="24"/>
      <c r="W50" s="24"/>
      <c r="X50" s="24"/>
      <c r="Y50" s="30"/>
      <c r="Z50" s="59"/>
    </row>
    <row r="51" spans="1:26" ht="91.5" customHeight="1" x14ac:dyDescent="0.3">
      <c r="A51" s="29" t="s">
        <v>44</v>
      </c>
      <c r="B51" s="30" t="s">
        <v>29</v>
      </c>
      <c r="C51" s="31" t="s">
        <v>175</v>
      </c>
      <c r="D51" s="32" t="s">
        <v>35</v>
      </c>
      <c r="E51" s="33">
        <v>1</v>
      </c>
      <c r="F51" s="33">
        <v>0</v>
      </c>
      <c r="G51" s="30">
        <v>2025</v>
      </c>
      <c r="H51" s="14"/>
      <c r="I51" s="33">
        <v>10341.941000000001</v>
      </c>
      <c r="J51" s="48">
        <v>0</v>
      </c>
      <c r="K51" s="74">
        <f t="shared" si="2"/>
        <v>10341.941000000001</v>
      </c>
      <c r="L51" s="46" t="s">
        <v>179</v>
      </c>
      <c r="M51" s="16">
        <f t="shared" si="3"/>
        <v>0</v>
      </c>
      <c r="N51" s="35">
        <v>0</v>
      </c>
      <c r="O51" s="35">
        <v>0</v>
      </c>
      <c r="P51" s="35">
        <v>0</v>
      </c>
      <c r="Q51" s="24" t="s">
        <v>68</v>
      </c>
      <c r="R51" s="24" t="s">
        <v>68</v>
      </c>
      <c r="S51" s="24" t="s">
        <v>68</v>
      </c>
      <c r="T51" s="24" t="s">
        <v>68</v>
      </c>
      <c r="U51" s="24" t="s">
        <v>68</v>
      </c>
      <c r="V51" s="24" t="s">
        <v>68</v>
      </c>
      <c r="W51" s="24" t="s">
        <v>68</v>
      </c>
      <c r="X51" s="24" t="s">
        <v>68</v>
      </c>
      <c r="Y51" s="30" t="s">
        <v>68</v>
      </c>
      <c r="Z51" s="59" t="s">
        <v>68</v>
      </c>
    </row>
    <row r="52" spans="1:26" ht="93.75" customHeight="1" x14ac:dyDescent="0.3">
      <c r="A52" s="29" t="s">
        <v>34</v>
      </c>
      <c r="B52" s="30" t="s">
        <v>29</v>
      </c>
      <c r="C52" s="31" t="s">
        <v>176</v>
      </c>
      <c r="D52" s="32" t="s">
        <v>35</v>
      </c>
      <c r="E52" s="33">
        <v>1</v>
      </c>
      <c r="F52" s="33">
        <v>0</v>
      </c>
      <c r="G52" s="30">
        <v>2025</v>
      </c>
      <c r="H52" s="14"/>
      <c r="I52" s="33">
        <v>1466.76</v>
      </c>
      <c r="J52" s="48">
        <v>0</v>
      </c>
      <c r="K52" s="74">
        <f t="shared" si="2"/>
        <v>1466.76</v>
      </c>
      <c r="L52" s="46" t="s">
        <v>178</v>
      </c>
      <c r="M52" s="16">
        <f t="shared" si="3"/>
        <v>0</v>
      </c>
      <c r="N52" s="35">
        <v>0</v>
      </c>
      <c r="O52" s="35">
        <v>0</v>
      </c>
      <c r="P52" s="35">
        <v>0</v>
      </c>
      <c r="Q52" s="24" t="s">
        <v>68</v>
      </c>
      <c r="R52" s="24" t="s">
        <v>68</v>
      </c>
      <c r="S52" s="24" t="s">
        <v>68</v>
      </c>
      <c r="T52" s="24" t="s">
        <v>68</v>
      </c>
      <c r="U52" s="24" t="s">
        <v>68</v>
      </c>
      <c r="V52" s="24" t="s">
        <v>68</v>
      </c>
      <c r="W52" s="24" t="s">
        <v>68</v>
      </c>
      <c r="X52" s="24" t="s">
        <v>68</v>
      </c>
      <c r="Y52" s="30" t="s">
        <v>68</v>
      </c>
      <c r="Z52" s="59" t="s">
        <v>68</v>
      </c>
    </row>
    <row r="53" spans="1:26" ht="91.5" customHeight="1" x14ac:dyDescent="0.3">
      <c r="A53" s="29" t="s">
        <v>45</v>
      </c>
      <c r="B53" s="30" t="s">
        <v>29</v>
      </c>
      <c r="C53" s="31" t="s">
        <v>114</v>
      </c>
      <c r="D53" s="32" t="s">
        <v>35</v>
      </c>
      <c r="E53" s="33">
        <v>1</v>
      </c>
      <c r="F53" s="33">
        <v>0</v>
      </c>
      <c r="G53" s="30">
        <v>2025</v>
      </c>
      <c r="H53" s="14"/>
      <c r="I53" s="33">
        <v>35770.684000000001</v>
      </c>
      <c r="J53" s="48">
        <v>5190.49</v>
      </c>
      <c r="K53" s="74">
        <f t="shared" si="2"/>
        <v>30580.194000000003</v>
      </c>
      <c r="L53" s="46" t="s">
        <v>141</v>
      </c>
      <c r="M53" s="16">
        <f t="shared" si="3"/>
        <v>5190.49</v>
      </c>
      <c r="N53" s="35">
        <v>0</v>
      </c>
      <c r="O53" s="35">
        <v>0</v>
      </c>
      <c r="P53" s="35">
        <v>0</v>
      </c>
      <c r="Q53" s="24" t="s">
        <v>68</v>
      </c>
      <c r="R53" s="24" t="s">
        <v>68</v>
      </c>
      <c r="S53" s="24" t="s">
        <v>68</v>
      </c>
      <c r="T53" s="24" t="s">
        <v>68</v>
      </c>
      <c r="U53" s="24" t="s">
        <v>68</v>
      </c>
      <c r="V53" s="24" t="s">
        <v>68</v>
      </c>
      <c r="W53" s="24" t="s">
        <v>68</v>
      </c>
      <c r="X53" s="24" t="s">
        <v>68</v>
      </c>
      <c r="Y53" s="30" t="s">
        <v>68</v>
      </c>
      <c r="Z53" s="59" t="s">
        <v>68</v>
      </c>
    </row>
    <row r="54" spans="1:26" x14ac:dyDescent="0.3">
      <c r="A54" s="15"/>
      <c r="B54" s="14"/>
      <c r="C54" s="52" t="s">
        <v>38</v>
      </c>
      <c r="D54" s="14"/>
      <c r="E54" s="14"/>
      <c r="F54" s="15"/>
      <c r="G54" s="14"/>
      <c r="H54" s="14"/>
      <c r="I54" s="53">
        <f>SUM(I55:I58)</f>
        <v>94900</v>
      </c>
      <c r="J54" s="53">
        <f>SUM(J55:J58)</f>
        <v>0</v>
      </c>
      <c r="K54" s="53">
        <f>SUM(K55:K58)</f>
        <v>94900</v>
      </c>
      <c r="L54" s="54"/>
      <c r="M54" s="55">
        <f>SUM(M55:M58)</f>
        <v>0</v>
      </c>
      <c r="N54" s="16"/>
      <c r="O54" s="58"/>
      <c r="P54" s="16"/>
      <c r="Q54" s="24"/>
      <c r="R54" s="24"/>
      <c r="S54" s="24"/>
      <c r="T54" s="24"/>
      <c r="U54" s="24"/>
      <c r="V54" s="24"/>
      <c r="W54" s="24"/>
      <c r="X54" s="24"/>
      <c r="Y54" s="30" t="s">
        <v>68</v>
      </c>
      <c r="Z54" s="59" t="s">
        <v>68</v>
      </c>
    </row>
    <row r="55" spans="1:26" ht="70.5" hidden="1" customHeight="1" x14ac:dyDescent="0.3">
      <c r="A55" s="15" t="s">
        <v>28</v>
      </c>
      <c r="B55" s="14" t="s">
        <v>29</v>
      </c>
      <c r="C55" s="31" t="s">
        <v>115</v>
      </c>
      <c r="D55" s="14" t="s">
        <v>41</v>
      </c>
      <c r="E55" s="14">
        <v>2</v>
      </c>
      <c r="F55" s="15"/>
      <c r="G55" s="14"/>
      <c r="H55" s="14"/>
      <c r="I55" s="33"/>
      <c r="J55" s="47"/>
      <c r="K55" s="48"/>
      <c r="L55" s="46"/>
      <c r="M55" s="16">
        <f>J55</f>
        <v>0</v>
      </c>
      <c r="N55" s="16">
        <v>0</v>
      </c>
      <c r="O55" s="58">
        <v>0</v>
      </c>
      <c r="P55" s="16">
        <v>0</v>
      </c>
      <c r="Q55" s="24" t="s">
        <v>68</v>
      </c>
      <c r="R55" s="24" t="s">
        <v>68</v>
      </c>
      <c r="S55" s="24" t="s">
        <v>68</v>
      </c>
      <c r="T55" s="24" t="s">
        <v>68</v>
      </c>
      <c r="U55" s="24" t="s">
        <v>68</v>
      </c>
      <c r="V55" s="24" t="s">
        <v>68</v>
      </c>
      <c r="W55" s="24" t="s">
        <v>68</v>
      </c>
      <c r="X55" s="24" t="s">
        <v>68</v>
      </c>
      <c r="Y55" s="30" t="s">
        <v>68</v>
      </c>
      <c r="Z55" s="59" t="s">
        <v>68</v>
      </c>
    </row>
    <row r="56" spans="1:26" ht="42.75" hidden="1" customHeight="1" x14ac:dyDescent="0.3">
      <c r="A56" s="15" t="s">
        <v>31</v>
      </c>
      <c r="B56" s="14" t="s">
        <v>29</v>
      </c>
      <c r="C56" s="41" t="s">
        <v>39</v>
      </c>
      <c r="D56" s="14" t="s">
        <v>41</v>
      </c>
      <c r="E56" s="42">
        <v>1</v>
      </c>
      <c r="F56" s="15"/>
      <c r="G56" s="14"/>
      <c r="H56" s="14"/>
      <c r="I56" s="33"/>
      <c r="J56" s="47"/>
      <c r="K56" s="48"/>
      <c r="L56" s="46"/>
      <c r="M56" s="16">
        <f t="shared" ref="M56:M58" si="4">J56</f>
        <v>0</v>
      </c>
      <c r="N56" s="16">
        <v>0</v>
      </c>
      <c r="O56" s="58">
        <v>0</v>
      </c>
      <c r="P56" s="16">
        <v>0</v>
      </c>
      <c r="Q56" s="24" t="s">
        <v>68</v>
      </c>
      <c r="R56" s="24" t="s">
        <v>68</v>
      </c>
      <c r="S56" s="24" t="s">
        <v>68</v>
      </c>
      <c r="T56" s="24" t="s">
        <v>68</v>
      </c>
      <c r="U56" s="24" t="s">
        <v>68</v>
      </c>
      <c r="V56" s="24" t="s">
        <v>68</v>
      </c>
      <c r="W56" s="24" t="s">
        <v>68</v>
      </c>
      <c r="X56" s="24" t="s">
        <v>68</v>
      </c>
      <c r="Y56" s="30" t="s">
        <v>68</v>
      </c>
      <c r="Z56" s="59" t="s">
        <v>68</v>
      </c>
    </row>
    <row r="57" spans="1:26" ht="45.75" hidden="1" customHeight="1" x14ac:dyDescent="0.3">
      <c r="A57" s="15" t="s">
        <v>42</v>
      </c>
      <c r="B57" s="14" t="s">
        <v>29</v>
      </c>
      <c r="C57" s="43" t="s">
        <v>116</v>
      </c>
      <c r="D57" s="14" t="s">
        <v>41</v>
      </c>
      <c r="E57" s="44">
        <v>1</v>
      </c>
      <c r="F57" s="15"/>
      <c r="G57" s="14"/>
      <c r="H57" s="14"/>
      <c r="I57" s="33"/>
      <c r="J57" s="47"/>
      <c r="K57" s="48"/>
      <c r="L57" s="46"/>
      <c r="M57" s="16">
        <f t="shared" si="4"/>
        <v>0</v>
      </c>
      <c r="N57" s="16">
        <v>0</v>
      </c>
      <c r="O57" s="58">
        <v>0</v>
      </c>
      <c r="P57" s="16">
        <v>0</v>
      </c>
      <c r="Q57" s="24" t="s">
        <v>68</v>
      </c>
      <c r="R57" s="24" t="s">
        <v>68</v>
      </c>
      <c r="S57" s="24" t="s">
        <v>68</v>
      </c>
      <c r="T57" s="24" t="s">
        <v>68</v>
      </c>
      <c r="U57" s="24" t="s">
        <v>68</v>
      </c>
      <c r="V57" s="24" t="s">
        <v>68</v>
      </c>
      <c r="W57" s="24" t="s">
        <v>68</v>
      </c>
      <c r="X57" s="24" t="s">
        <v>68</v>
      </c>
      <c r="Y57" s="30" t="s">
        <v>68</v>
      </c>
      <c r="Z57" s="59" t="s">
        <v>68</v>
      </c>
    </row>
    <row r="58" spans="1:26" ht="47.25" customHeight="1" x14ac:dyDescent="0.3">
      <c r="A58" s="15" t="s">
        <v>28</v>
      </c>
      <c r="B58" s="14" t="s">
        <v>29</v>
      </c>
      <c r="C58" s="43" t="s">
        <v>117</v>
      </c>
      <c r="D58" s="14" t="s">
        <v>41</v>
      </c>
      <c r="E58" s="45">
        <v>130</v>
      </c>
      <c r="F58" s="33">
        <v>0</v>
      </c>
      <c r="G58" s="14">
        <v>2025</v>
      </c>
      <c r="H58" s="14"/>
      <c r="I58" s="33">
        <v>94900</v>
      </c>
      <c r="J58" s="47">
        <v>0</v>
      </c>
      <c r="K58" s="74">
        <f t="shared" ref="K58" si="5">I58-J58</f>
        <v>94900</v>
      </c>
      <c r="L58" s="46" t="s">
        <v>164</v>
      </c>
      <c r="M58" s="16">
        <f t="shared" si="4"/>
        <v>0</v>
      </c>
      <c r="N58" s="16">
        <v>0</v>
      </c>
      <c r="O58" s="58">
        <v>0</v>
      </c>
      <c r="P58" s="16">
        <v>0</v>
      </c>
      <c r="Q58" s="24" t="s">
        <v>68</v>
      </c>
      <c r="R58" s="24" t="s">
        <v>68</v>
      </c>
      <c r="S58" s="24" t="s">
        <v>68</v>
      </c>
      <c r="T58" s="24" t="s">
        <v>68</v>
      </c>
      <c r="U58" s="24" t="s">
        <v>68</v>
      </c>
      <c r="V58" s="24" t="s">
        <v>68</v>
      </c>
      <c r="W58" s="24" t="s">
        <v>68</v>
      </c>
      <c r="X58" s="24" t="s">
        <v>68</v>
      </c>
      <c r="Y58" s="30" t="s">
        <v>68</v>
      </c>
      <c r="Z58" s="59" t="s">
        <v>68</v>
      </c>
    </row>
    <row r="59" spans="1:26" ht="70.5" customHeight="1" x14ac:dyDescent="0.3">
      <c r="A59" s="15"/>
      <c r="B59" s="14"/>
      <c r="C59" s="67" t="s">
        <v>119</v>
      </c>
      <c r="D59" s="14"/>
      <c r="E59" s="45"/>
      <c r="F59" s="45"/>
      <c r="G59" s="45"/>
      <c r="H59" s="45"/>
      <c r="I59" s="57">
        <f t="shared" ref="I59:K59" si="6">I60+I61+I62+I63+I64+I65+I66+I67+I68+I69+I70+I71+I72+I73+I74+I75+I76+I77+I78+I79+I80+I81+I82+I83</f>
        <v>1164307.8721600005</v>
      </c>
      <c r="J59" s="57">
        <f t="shared" si="6"/>
        <v>458304.46299999993</v>
      </c>
      <c r="K59" s="57">
        <f t="shared" si="6"/>
        <v>706003.40916000004</v>
      </c>
      <c r="L59" s="46"/>
      <c r="M59" s="16"/>
      <c r="N59" s="16"/>
      <c r="O59" s="58"/>
      <c r="P59" s="16"/>
      <c r="Q59" s="24"/>
      <c r="R59" s="24"/>
      <c r="S59" s="24"/>
      <c r="T59" s="24"/>
      <c r="U59" s="24"/>
      <c r="V59" s="24"/>
      <c r="W59" s="24"/>
      <c r="X59" s="24"/>
      <c r="Y59" s="30"/>
      <c r="Z59" s="59"/>
    </row>
    <row r="60" spans="1:26" ht="42" customHeight="1" x14ac:dyDescent="0.3">
      <c r="A60" s="15" t="s">
        <v>28</v>
      </c>
      <c r="B60" s="14" t="s">
        <v>29</v>
      </c>
      <c r="C60" s="43" t="s">
        <v>120</v>
      </c>
      <c r="D60" s="14" t="s">
        <v>41</v>
      </c>
      <c r="E60" s="45">
        <v>2</v>
      </c>
      <c r="F60" s="15" t="s">
        <v>31</v>
      </c>
      <c r="G60" s="14">
        <v>2025</v>
      </c>
      <c r="H60" s="14"/>
      <c r="I60" s="33">
        <v>2636</v>
      </c>
      <c r="J60" s="47">
        <v>2266.2220000000002</v>
      </c>
      <c r="K60" s="74">
        <f t="shared" ref="K60:K81" si="7">I60-J60</f>
        <v>369.77799999999979</v>
      </c>
      <c r="L60" s="46" t="s">
        <v>110</v>
      </c>
      <c r="M60" s="16"/>
      <c r="N60" s="16"/>
      <c r="O60" s="58"/>
      <c r="P60" s="16"/>
      <c r="Q60" s="24"/>
      <c r="R60" s="24"/>
      <c r="S60" s="24"/>
      <c r="T60" s="24"/>
      <c r="U60" s="24"/>
      <c r="V60" s="24"/>
      <c r="W60" s="24"/>
      <c r="X60" s="24"/>
      <c r="Y60" s="30"/>
      <c r="Z60" s="59"/>
    </row>
    <row r="61" spans="1:26" ht="42" customHeight="1" x14ac:dyDescent="0.3">
      <c r="A61" s="15" t="s">
        <v>31</v>
      </c>
      <c r="B61" s="14" t="s">
        <v>29</v>
      </c>
      <c r="C61" s="43" t="s">
        <v>121</v>
      </c>
      <c r="D61" s="14" t="s">
        <v>41</v>
      </c>
      <c r="E61" s="45">
        <v>6</v>
      </c>
      <c r="F61" s="15" t="s">
        <v>33</v>
      </c>
      <c r="G61" s="14">
        <v>2025</v>
      </c>
      <c r="H61" s="14"/>
      <c r="I61" s="33">
        <v>17227.691999999999</v>
      </c>
      <c r="J61" s="47">
        <v>17227.691999999999</v>
      </c>
      <c r="K61" s="74">
        <f t="shared" si="7"/>
        <v>0</v>
      </c>
      <c r="L61" s="46" t="s">
        <v>110</v>
      </c>
      <c r="M61" s="16"/>
      <c r="N61" s="16"/>
      <c r="O61" s="58"/>
      <c r="P61" s="16"/>
      <c r="Q61" s="24"/>
      <c r="R61" s="24"/>
      <c r="S61" s="24"/>
      <c r="T61" s="24"/>
      <c r="U61" s="24"/>
      <c r="V61" s="24"/>
      <c r="W61" s="24"/>
      <c r="X61" s="24"/>
      <c r="Y61" s="30"/>
      <c r="Z61" s="59"/>
    </row>
    <row r="62" spans="1:26" ht="70.5" customHeight="1" x14ac:dyDescent="0.3">
      <c r="A62" s="15" t="s">
        <v>42</v>
      </c>
      <c r="B62" s="14" t="s">
        <v>29</v>
      </c>
      <c r="C62" s="43" t="s">
        <v>122</v>
      </c>
      <c r="D62" s="14" t="s">
        <v>41</v>
      </c>
      <c r="E62" s="45">
        <v>1</v>
      </c>
      <c r="F62" s="33">
        <v>0</v>
      </c>
      <c r="G62" s="14">
        <v>2025</v>
      </c>
      <c r="H62" s="14"/>
      <c r="I62" s="33">
        <v>812085.9</v>
      </c>
      <c r="J62" s="47">
        <v>409664.6</v>
      </c>
      <c r="K62" s="74">
        <f t="shared" si="7"/>
        <v>402421.30000000005</v>
      </c>
      <c r="L62" s="46" t="s">
        <v>152</v>
      </c>
      <c r="M62" s="16"/>
      <c r="N62" s="16"/>
      <c r="O62" s="58"/>
      <c r="P62" s="16"/>
      <c r="Q62" s="24"/>
      <c r="R62" s="24"/>
      <c r="S62" s="24"/>
      <c r="T62" s="24"/>
      <c r="U62" s="24"/>
      <c r="V62" s="24"/>
      <c r="W62" s="24"/>
      <c r="X62" s="24"/>
      <c r="Y62" s="30"/>
      <c r="Z62" s="59"/>
    </row>
    <row r="63" spans="1:26" ht="39.75" customHeight="1" x14ac:dyDescent="0.3">
      <c r="A63" s="15" t="s">
        <v>43</v>
      </c>
      <c r="B63" s="14" t="s">
        <v>29</v>
      </c>
      <c r="C63" s="43" t="s">
        <v>123</v>
      </c>
      <c r="D63" s="14" t="s">
        <v>41</v>
      </c>
      <c r="E63" s="45">
        <v>1</v>
      </c>
      <c r="F63" s="33">
        <v>0</v>
      </c>
      <c r="G63" s="14">
        <v>2025</v>
      </c>
      <c r="H63" s="14"/>
      <c r="I63" s="33">
        <v>134850</v>
      </c>
      <c r="J63" s="47">
        <v>0</v>
      </c>
      <c r="K63" s="74">
        <f t="shared" si="7"/>
        <v>134850</v>
      </c>
      <c r="L63" s="46" t="s">
        <v>153</v>
      </c>
      <c r="M63" s="16"/>
      <c r="N63" s="16"/>
      <c r="O63" s="58"/>
      <c r="P63" s="16"/>
      <c r="Q63" s="24"/>
      <c r="R63" s="24"/>
      <c r="S63" s="24"/>
      <c r="T63" s="24"/>
      <c r="U63" s="24"/>
      <c r="V63" s="24"/>
      <c r="W63" s="24"/>
      <c r="X63" s="24"/>
      <c r="Y63" s="30"/>
      <c r="Z63" s="59"/>
    </row>
    <row r="64" spans="1:26" ht="39.75" customHeight="1" x14ac:dyDescent="0.3">
      <c r="A64" s="15" t="s">
        <v>32</v>
      </c>
      <c r="B64" s="14" t="s">
        <v>29</v>
      </c>
      <c r="C64" s="43" t="s">
        <v>124</v>
      </c>
      <c r="D64" s="14" t="s">
        <v>41</v>
      </c>
      <c r="E64" s="45">
        <v>1</v>
      </c>
      <c r="F64" s="33">
        <v>0</v>
      </c>
      <c r="G64" s="14">
        <v>2025</v>
      </c>
      <c r="H64" s="14"/>
      <c r="I64" s="33">
        <v>2544.643</v>
      </c>
      <c r="J64" s="47">
        <v>0</v>
      </c>
      <c r="K64" s="74">
        <f t="shared" si="7"/>
        <v>2544.643</v>
      </c>
      <c r="L64" s="46" t="s">
        <v>154</v>
      </c>
      <c r="M64" s="16"/>
      <c r="N64" s="16"/>
      <c r="O64" s="58"/>
      <c r="P64" s="16"/>
      <c r="Q64" s="24"/>
      <c r="R64" s="24"/>
      <c r="S64" s="24"/>
      <c r="T64" s="24"/>
      <c r="U64" s="24"/>
      <c r="V64" s="24"/>
      <c r="W64" s="24"/>
      <c r="X64" s="24"/>
      <c r="Y64" s="30"/>
      <c r="Z64" s="59"/>
    </row>
    <row r="65" spans="1:26" ht="39.75" customHeight="1" x14ac:dyDescent="0.3">
      <c r="A65" s="15" t="s">
        <v>33</v>
      </c>
      <c r="B65" s="14" t="s">
        <v>29</v>
      </c>
      <c r="C65" s="43" t="s">
        <v>125</v>
      </c>
      <c r="D65" s="14" t="s">
        <v>41</v>
      </c>
      <c r="E65" s="45">
        <v>98</v>
      </c>
      <c r="F65" s="15" t="s">
        <v>188</v>
      </c>
      <c r="G65" s="14">
        <v>2025</v>
      </c>
      <c r="H65" s="14"/>
      <c r="I65" s="33">
        <v>12958.6</v>
      </c>
      <c r="J65" s="47">
        <v>12040.956999999999</v>
      </c>
      <c r="K65" s="74">
        <f t="shared" si="7"/>
        <v>917.64300000000185</v>
      </c>
      <c r="L65" s="46" t="s">
        <v>110</v>
      </c>
      <c r="M65" s="16"/>
      <c r="N65" s="16"/>
      <c r="O65" s="58"/>
      <c r="P65" s="16"/>
      <c r="Q65" s="24"/>
      <c r="R65" s="24"/>
      <c r="S65" s="24"/>
      <c r="T65" s="24"/>
      <c r="U65" s="24"/>
      <c r="V65" s="24"/>
      <c r="W65" s="24"/>
      <c r="X65" s="24"/>
      <c r="Y65" s="30"/>
      <c r="Z65" s="59"/>
    </row>
    <row r="66" spans="1:26" ht="39.75" customHeight="1" x14ac:dyDescent="0.3">
      <c r="A66" s="15" t="s">
        <v>44</v>
      </c>
      <c r="B66" s="14" t="s">
        <v>29</v>
      </c>
      <c r="C66" s="68" t="s">
        <v>126</v>
      </c>
      <c r="D66" s="69" t="s">
        <v>41</v>
      </c>
      <c r="E66" s="70">
        <v>4</v>
      </c>
      <c r="F66" s="15" t="s">
        <v>43</v>
      </c>
      <c r="G66" s="14">
        <v>2025</v>
      </c>
      <c r="H66" s="14"/>
      <c r="I66" s="33">
        <v>3695.47</v>
      </c>
      <c r="J66" s="47">
        <v>1732.8</v>
      </c>
      <c r="K66" s="74">
        <f t="shared" si="7"/>
        <v>1962.6699999999998</v>
      </c>
      <c r="L66" s="46" t="s">
        <v>110</v>
      </c>
      <c r="M66" s="16"/>
      <c r="N66" s="16"/>
      <c r="O66" s="58"/>
      <c r="P66" s="16"/>
      <c r="Q66" s="24"/>
      <c r="R66" s="24"/>
      <c r="S66" s="24"/>
      <c r="T66" s="24"/>
      <c r="U66" s="24"/>
      <c r="V66" s="24"/>
      <c r="W66" s="24"/>
      <c r="X66" s="24"/>
      <c r="Y66" s="30"/>
      <c r="Z66" s="59"/>
    </row>
    <row r="67" spans="1:26" ht="39.75" customHeight="1" x14ac:dyDescent="0.3">
      <c r="A67" s="15" t="s">
        <v>34</v>
      </c>
      <c r="B67" s="14" t="s">
        <v>29</v>
      </c>
      <c r="C67" s="68" t="s">
        <v>126</v>
      </c>
      <c r="D67" s="69" t="s">
        <v>41</v>
      </c>
      <c r="E67" s="70">
        <v>50</v>
      </c>
      <c r="F67" s="33">
        <v>0</v>
      </c>
      <c r="G67" s="14">
        <v>2025</v>
      </c>
      <c r="H67" s="14"/>
      <c r="I67" s="33">
        <v>25680</v>
      </c>
      <c r="J67" s="47">
        <v>0</v>
      </c>
      <c r="K67" s="74">
        <f t="shared" si="7"/>
        <v>25680</v>
      </c>
      <c r="L67" s="46" t="s">
        <v>165</v>
      </c>
      <c r="M67" s="16"/>
      <c r="N67" s="16"/>
      <c r="O67" s="58"/>
      <c r="P67" s="16"/>
      <c r="Q67" s="24"/>
      <c r="R67" s="24"/>
      <c r="S67" s="24"/>
      <c r="T67" s="24"/>
      <c r="U67" s="24"/>
      <c r="V67" s="24"/>
      <c r="W67" s="24"/>
      <c r="X67" s="24"/>
      <c r="Y67" s="30"/>
      <c r="Z67" s="59"/>
    </row>
    <row r="68" spans="1:26" ht="39.75" customHeight="1" x14ac:dyDescent="0.3">
      <c r="A68" s="15" t="s">
        <v>45</v>
      </c>
      <c r="B68" s="14" t="s">
        <v>29</v>
      </c>
      <c r="C68" s="68" t="s">
        <v>126</v>
      </c>
      <c r="D68" s="69" t="s">
        <v>41</v>
      </c>
      <c r="E68" s="70">
        <v>70</v>
      </c>
      <c r="F68" s="33">
        <v>0</v>
      </c>
      <c r="G68" s="14">
        <v>2025</v>
      </c>
      <c r="H68" s="14"/>
      <c r="I68" s="33">
        <v>52430</v>
      </c>
      <c r="J68" s="47">
        <v>0</v>
      </c>
      <c r="K68" s="74">
        <f t="shared" si="7"/>
        <v>52430</v>
      </c>
      <c r="L68" s="46" t="s">
        <v>166</v>
      </c>
      <c r="M68" s="16"/>
      <c r="N68" s="16"/>
      <c r="O68" s="58"/>
      <c r="P68" s="16"/>
      <c r="Q68" s="24"/>
      <c r="R68" s="24"/>
      <c r="S68" s="24"/>
      <c r="T68" s="24"/>
      <c r="U68" s="24"/>
      <c r="V68" s="24"/>
      <c r="W68" s="24"/>
      <c r="X68" s="24"/>
      <c r="Y68" s="30"/>
      <c r="Z68" s="59"/>
    </row>
    <row r="69" spans="1:26" ht="39.75" customHeight="1" x14ac:dyDescent="0.3">
      <c r="A69" s="15" t="s">
        <v>46</v>
      </c>
      <c r="B69" s="14" t="s">
        <v>29</v>
      </c>
      <c r="C69" s="68" t="s">
        <v>126</v>
      </c>
      <c r="D69" s="69" t="s">
        <v>41</v>
      </c>
      <c r="E69" s="70">
        <v>20</v>
      </c>
      <c r="F69" s="33">
        <v>0</v>
      </c>
      <c r="G69" s="14">
        <v>2025</v>
      </c>
      <c r="H69" s="14"/>
      <c r="I69" s="33">
        <v>17068</v>
      </c>
      <c r="J69" s="47">
        <v>0</v>
      </c>
      <c r="K69" s="74">
        <f t="shared" si="7"/>
        <v>17068</v>
      </c>
      <c r="L69" s="46" t="s">
        <v>167</v>
      </c>
      <c r="M69" s="16"/>
      <c r="N69" s="16"/>
      <c r="O69" s="58"/>
      <c r="P69" s="16"/>
      <c r="Q69" s="24"/>
      <c r="R69" s="24"/>
      <c r="S69" s="24"/>
      <c r="T69" s="24"/>
      <c r="U69" s="24"/>
      <c r="V69" s="24"/>
      <c r="W69" s="24"/>
      <c r="X69" s="24"/>
      <c r="Y69" s="30"/>
      <c r="Z69" s="59"/>
    </row>
    <row r="70" spans="1:26" ht="39.75" customHeight="1" x14ac:dyDescent="0.3">
      <c r="A70" s="15" t="s">
        <v>47</v>
      </c>
      <c r="B70" s="14" t="s">
        <v>29</v>
      </c>
      <c r="C70" s="71" t="s">
        <v>127</v>
      </c>
      <c r="D70" s="72" t="s">
        <v>41</v>
      </c>
      <c r="E70" s="73">
        <v>10</v>
      </c>
      <c r="F70" s="33">
        <v>0</v>
      </c>
      <c r="G70" s="14">
        <v>2025</v>
      </c>
      <c r="H70" s="14"/>
      <c r="I70" s="33">
        <v>7490</v>
      </c>
      <c r="J70" s="47">
        <v>0</v>
      </c>
      <c r="K70" s="74">
        <f t="shared" si="7"/>
        <v>7490</v>
      </c>
      <c r="L70" s="46" t="s">
        <v>194</v>
      </c>
      <c r="M70" s="16"/>
      <c r="N70" s="16"/>
      <c r="O70" s="58"/>
      <c r="P70" s="16"/>
      <c r="Q70" s="24"/>
      <c r="R70" s="24"/>
      <c r="S70" s="24"/>
      <c r="T70" s="24"/>
      <c r="U70" s="24"/>
      <c r="V70" s="24"/>
      <c r="W70" s="24"/>
      <c r="X70" s="24"/>
      <c r="Y70" s="30"/>
      <c r="Z70" s="59"/>
    </row>
    <row r="71" spans="1:26" ht="39.75" customHeight="1" x14ac:dyDescent="0.3">
      <c r="A71" s="15" t="s">
        <v>48</v>
      </c>
      <c r="B71" s="14" t="s">
        <v>29</v>
      </c>
      <c r="C71" s="71" t="s">
        <v>128</v>
      </c>
      <c r="D71" s="72" t="s">
        <v>35</v>
      </c>
      <c r="E71" s="73">
        <v>1</v>
      </c>
      <c r="F71" s="33">
        <v>0</v>
      </c>
      <c r="G71" s="14">
        <v>2025</v>
      </c>
      <c r="H71" s="14"/>
      <c r="I71" s="33">
        <v>51407.01</v>
      </c>
      <c r="J71" s="47">
        <v>0</v>
      </c>
      <c r="K71" s="74">
        <f t="shared" si="7"/>
        <v>51407.01</v>
      </c>
      <c r="L71" s="46" t="s">
        <v>168</v>
      </c>
      <c r="M71" s="16"/>
      <c r="N71" s="16"/>
      <c r="O71" s="58"/>
      <c r="P71" s="16"/>
      <c r="Q71" s="24"/>
      <c r="R71" s="24"/>
      <c r="S71" s="24"/>
      <c r="T71" s="24"/>
      <c r="U71" s="24"/>
      <c r="V71" s="24"/>
      <c r="W71" s="24"/>
      <c r="X71" s="24"/>
      <c r="Y71" s="30"/>
      <c r="Z71" s="59"/>
    </row>
    <row r="72" spans="1:26" ht="39.75" customHeight="1" x14ac:dyDescent="0.3">
      <c r="A72" s="15" t="s">
        <v>49</v>
      </c>
      <c r="B72" s="14" t="s">
        <v>29</v>
      </c>
      <c r="C72" s="71" t="s">
        <v>129</v>
      </c>
      <c r="D72" s="72" t="s">
        <v>41</v>
      </c>
      <c r="E72" s="73">
        <v>1</v>
      </c>
      <c r="F72" s="33">
        <v>0</v>
      </c>
      <c r="G72" s="14">
        <v>2025</v>
      </c>
      <c r="H72" s="14"/>
      <c r="I72" s="33">
        <v>272.86</v>
      </c>
      <c r="J72" s="47">
        <v>0</v>
      </c>
      <c r="K72" s="74">
        <f t="shared" si="7"/>
        <v>272.86</v>
      </c>
      <c r="L72" s="46" t="s">
        <v>169</v>
      </c>
      <c r="M72" s="16"/>
      <c r="N72" s="16"/>
      <c r="O72" s="58"/>
      <c r="P72" s="16"/>
      <c r="Q72" s="24"/>
      <c r="R72" s="24"/>
      <c r="S72" s="24"/>
      <c r="T72" s="24"/>
      <c r="U72" s="24"/>
      <c r="V72" s="24"/>
      <c r="W72" s="24"/>
      <c r="X72" s="24"/>
      <c r="Y72" s="30"/>
      <c r="Z72" s="59"/>
    </row>
    <row r="73" spans="1:26" ht="39.75" customHeight="1" x14ac:dyDescent="0.3">
      <c r="A73" s="15" t="s">
        <v>50</v>
      </c>
      <c r="B73" s="14" t="s">
        <v>29</v>
      </c>
      <c r="C73" s="71" t="s">
        <v>130</v>
      </c>
      <c r="D73" s="72" t="s">
        <v>41</v>
      </c>
      <c r="E73" s="73">
        <v>2</v>
      </c>
      <c r="F73" s="33">
        <v>0</v>
      </c>
      <c r="G73" s="14">
        <v>2025</v>
      </c>
      <c r="H73" s="14"/>
      <c r="I73" s="33">
        <v>1127.1400000000001</v>
      </c>
      <c r="J73" s="47">
        <v>0</v>
      </c>
      <c r="K73" s="74">
        <f t="shared" si="7"/>
        <v>1127.1400000000001</v>
      </c>
      <c r="L73" s="46" t="s">
        <v>170</v>
      </c>
      <c r="M73" s="16"/>
      <c r="N73" s="16"/>
      <c r="O73" s="58"/>
      <c r="P73" s="16"/>
      <c r="Q73" s="24"/>
      <c r="R73" s="24"/>
      <c r="S73" s="24"/>
      <c r="T73" s="24"/>
      <c r="U73" s="24"/>
      <c r="V73" s="24"/>
      <c r="W73" s="24"/>
      <c r="X73" s="24"/>
      <c r="Y73" s="30"/>
      <c r="Z73" s="59"/>
    </row>
    <row r="74" spans="1:26" ht="39.75" customHeight="1" x14ac:dyDescent="0.3">
      <c r="A74" s="15" t="s">
        <v>51</v>
      </c>
      <c r="B74" s="14" t="s">
        <v>29</v>
      </c>
      <c r="C74" s="71" t="s">
        <v>131</v>
      </c>
      <c r="D74" s="72" t="s">
        <v>41</v>
      </c>
      <c r="E74" s="73">
        <v>92</v>
      </c>
      <c r="F74" s="15" t="s">
        <v>189</v>
      </c>
      <c r="G74" s="14">
        <v>2025</v>
      </c>
      <c r="H74" s="14"/>
      <c r="I74" s="33">
        <v>4542.5</v>
      </c>
      <c r="J74" s="47">
        <v>2380.1999999999998</v>
      </c>
      <c r="K74" s="74">
        <f t="shared" si="7"/>
        <v>2162.3000000000002</v>
      </c>
      <c r="L74" s="46" t="s">
        <v>110</v>
      </c>
      <c r="M74" s="16"/>
      <c r="N74" s="16"/>
      <c r="O74" s="58"/>
      <c r="P74" s="16"/>
      <c r="Q74" s="24"/>
      <c r="R74" s="24"/>
      <c r="S74" s="24"/>
      <c r="T74" s="24"/>
      <c r="U74" s="24"/>
      <c r="V74" s="24"/>
      <c r="W74" s="24"/>
      <c r="X74" s="24"/>
      <c r="Y74" s="30"/>
      <c r="Z74" s="59"/>
    </row>
    <row r="75" spans="1:26" ht="39.75" customHeight="1" x14ac:dyDescent="0.3">
      <c r="A75" s="15" t="s">
        <v>52</v>
      </c>
      <c r="B75" s="14" t="s">
        <v>29</v>
      </c>
      <c r="C75" s="71" t="s">
        <v>132</v>
      </c>
      <c r="D75" s="72" t="s">
        <v>41</v>
      </c>
      <c r="E75" s="73">
        <v>7</v>
      </c>
      <c r="F75" s="15" t="s">
        <v>44</v>
      </c>
      <c r="G75" s="14">
        <v>2025</v>
      </c>
      <c r="H75" s="14"/>
      <c r="I75" s="33">
        <v>1212.5</v>
      </c>
      <c r="J75" s="47">
        <v>595</v>
      </c>
      <c r="K75" s="74">
        <f t="shared" si="7"/>
        <v>617.5</v>
      </c>
      <c r="L75" s="46" t="s">
        <v>110</v>
      </c>
      <c r="M75" s="16"/>
      <c r="N75" s="16"/>
      <c r="O75" s="58"/>
      <c r="P75" s="16"/>
      <c r="Q75" s="24"/>
      <c r="R75" s="24"/>
      <c r="S75" s="24"/>
      <c r="T75" s="24"/>
      <c r="U75" s="24"/>
      <c r="V75" s="24"/>
      <c r="W75" s="24"/>
      <c r="X75" s="24"/>
      <c r="Y75" s="30"/>
      <c r="Z75" s="59"/>
    </row>
    <row r="76" spans="1:26" ht="39.75" customHeight="1" x14ac:dyDescent="0.3">
      <c r="A76" s="15" t="s">
        <v>53</v>
      </c>
      <c r="B76" s="14" t="s">
        <v>29</v>
      </c>
      <c r="C76" s="71" t="s">
        <v>133</v>
      </c>
      <c r="D76" s="72" t="s">
        <v>41</v>
      </c>
      <c r="E76" s="73">
        <v>90</v>
      </c>
      <c r="F76" s="15" t="s">
        <v>190</v>
      </c>
      <c r="G76" s="14">
        <v>2025</v>
      </c>
      <c r="H76" s="14"/>
      <c r="I76" s="33">
        <v>6428.57</v>
      </c>
      <c r="J76" s="47">
        <v>3735</v>
      </c>
      <c r="K76" s="74">
        <f t="shared" si="7"/>
        <v>2693.5699999999997</v>
      </c>
      <c r="L76" s="46" t="s">
        <v>110</v>
      </c>
      <c r="M76" s="16"/>
      <c r="N76" s="16"/>
      <c r="O76" s="58"/>
      <c r="P76" s="16"/>
      <c r="Q76" s="24"/>
      <c r="R76" s="24"/>
      <c r="S76" s="24"/>
      <c r="T76" s="24"/>
      <c r="U76" s="24"/>
      <c r="V76" s="24"/>
      <c r="W76" s="24"/>
      <c r="X76" s="24"/>
      <c r="Y76" s="30"/>
      <c r="Z76" s="59"/>
    </row>
    <row r="77" spans="1:26" ht="39.75" customHeight="1" x14ac:dyDescent="0.3">
      <c r="A77" s="15" t="s">
        <v>54</v>
      </c>
      <c r="B77" s="14" t="s">
        <v>29</v>
      </c>
      <c r="C77" s="71" t="s">
        <v>134</v>
      </c>
      <c r="D77" s="72" t="s">
        <v>41</v>
      </c>
      <c r="E77" s="73">
        <v>68</v>
      </c>
      <c r="F77" s="15" t="s">
        <v>191</v>
      </c>
      <c r="G77" s="14">
        <v>2025</v>
      </c>
      <c r="H77" s="14"/>
      <c r="I77" s="33">
        <v>3406.07</v>
      </c>
      <c r="J77" s="47">
        <v>2155.6</v>
      </c>
      <c r="K77" s="74">
        <f t="shared" si="7"/>
        <v>1250.4700000000003</v>
      </c>
      <c r="L77" s="46" t="s">
        <v>110</v>
      </c>
      <c r="M77" s="16"/>
      <c r="N77" s="16"/>
      <c r="O77" s="58"/>
      <c r="P77" s="16"/>
      <c r="Q77" s="24"/>
      <c r="R77" s="24"/>
      <c r="S77" s="24"/>
      <c r="T77" s="24"/>
      <c r="U77" s="24"/>
      <c r="V77" s="24"/>
      <c r="W77" s="24"/>
      <c r="X77" s="24"/>
      <c r="Y77" s="30"/>
      <c r="Z77" s="59"/>
    </row>
    <row r="78" spans="1:26" ht="39.75" customHeight="1" x14ac:dyDescent="0.3">
      <c r="A78" s="15" t="s">
        <v>55</v>
      </c>
      <c r="B78" s="14" t="s">
        <v>29</v>
      </c>
      <c r="C78" s="71" t="s">
        <v>135</v>
      </c>
      <c r="D78" s="72" t="s">
        <v>41</v>
      </c>
      <c r="E78" s="73">
        <v>8</v>
      </c>
      <c r="F78" s="15" t="s">
        <v>34</v>
      </c>
      <c r="G78" s="14">
        <v>2025</v>
      </c>
      <c r="H78" s="14"/>
      <c r="I78" s="33">
        <v>1032.8599999999999</v>
      </c>
      <c r="J78" s="47">
        <v>805.05</v>
      </c>
      <c r="K78" s="74">
        <f t="shared" si="7"/>
        <v>227.80999999999995</v>
      </c>
      <c r="L78" s="46" t="s">
        <v>110</v>
      </c>
      <c r="M78" s="16"/>
      <c r="N78" s="16"/>
      <c r="O78" s="58"/>
      <c r="P78" s="16"/>
      <c r="Q78" s="24"/>
      <c r="R78" s="24"/>
      <c r="S78" s="24"/>
      <c r="T78" s="24"/>
      <c r="U78" s="24"/>
      <c r="V78" s="24"/>
      <c r="W78" s="24"/>
      <c r="X78" s="24"/>
      <c r="Y78" s="30"/>
      <c r="Z78" s="59"/>
    </row>
    <row r="79" spans="1:26" ht="39.75" customHeight="1" x14ac:dyDescent="0.3">
      <c r="A79" s="15" t="s">
        <v>56</v>
      </c>
      <c r="B79" s="14" t="s">
        <v>29</v>
      </c>
      <c r="C79" s="71" t="s">
        <v>136</v>
      </c>
      <c r="D79" s="72" t="s">
        <v>41</v>
      </c>
      <c r="E79" s="73">
        <v>15</v>
      </c>
      <c r="F79" s="15" t="s">
        <v>51</v>
      </c>
      <c r="G79" s="14">
        <v>2025</v>
      </c>
      <c r="H79" s="14"/>
      <c r="I79" s="33">
        <v>569.20000000000005</v>
      </c>
      <c r="J79" s="47">
        <v>569.20000000000005</v>
      </c>
      <c r="K79" s="74">
        <f t="shared" si="7"/>
        <v>0</v>
      </c>
      <c r="L79" s="46" t="s">
        <v>110</v>
      </c>
      <c r="M79" s="16"/>
      <c r="N79" s="16"/>
      <c r="O79" s="58"/>
      <c r="P79" s="16"/>
      <c r="Q79" s="24"/>
      <c r="R79" s="24"/>
      <c r="S79" s="24"/>
      <c r="T79" s="24"/>
      <c r="U79" s="24"/>
      <c r="V79" s="24"/>
      <c r="W79" s="24"/>
      <c r="X79" s="24"/>
      <c r="Y79" s="30"/>
      <c r="Z79" s="59"/>
    </row>
    <row r="80" spans="1:26" ht="39.75" customHeight="1" x14ac:dyDescent="0.3">
      <c r="A80" s="15" t="s">
        <v>57</v>
      </c>
      <c r="B80" s="14" t="s">
        <v>29</v>
      </c>
      <c r="C80" s="71" t="s">
        <v>137</v>
      </c>
      <c r="D80" s="72" t="s">
        <v>41</v>
      </c>
      <c r="E80" s="73">
        <v>2</v>
      </c>
      <c r="F80" s="15" t="s">
        <v>31</v>
      </c>
      <c r="G80" s="14">
        <v>2025</v>
      </c>
      <c r="H80" s="14"/>
      <c r="I80" s="33">
        <v>4821.4285799999998</v>
      </c>
      <c r="J80" s="47">
        <v>4450</v>
      </c>
      <c r="K80" s="74">
        <f t="shared" si="7"/>
        <v>371.42857999999978</v>
      </c>
      <c r="L80" s="46" t="s">
        <v>110</v>
      </c>
      <c r="M80" s="16"/>
      <c r="N80" s="16"/>
      <c r="O80" s="58"/>
      <c r="P80" s="16"/>
      <c r="Q80" s="24"/>
      <c r="R80" s="24"/>
      <c r="S80" s="24"/>
      <c r="T80" s="24"/>
      <c r="U80" s="24"/>
      <c r="V80" s="24"/>
      <c r="W80" s="24"/>
      <c r="X80" s="24"/>
      <c r="Y80" s="30"/>
      <c r="Z80" s="59"/>
    </row>
    <row r="81" spans="1:26" ht="39.75" customHeight="1" x14ac:dyDescent="0.3">
      <c r="A81" s="15" t="s">
        <v>58</v>
      </c>
      <c r="B81" s="14" t="s">
        <v>29</v>
      </c>
      <c r="C81" s="71" t="s">
        <v>138</v>
      </c>
      <c r="D81" s="72" t="s">
        <v>41</v>
      </c>
      <c r="E81" s="73">
        <v>1</v>
      </c>
      <c r="F81" s="15" t="s">
        <v>28</v>
      </c>
      <c r="G81" s="14">
        <v>2025</v>
      </c>
      <c r="H81" s="14"/>
      <c r="I81" s="33">
        <v>821.42858000000001</v>
      </c>
      <c r="J81" s="47">
        <v>682.14200000000005</v>
      </c>
      <c r="K81" s="74">
        <f t="shared" si="7"/>
        <v>139.28657999999996</v>
      </c>
      <c r="L81" s="46" t="s">
        <v>110</v>
      </c>
      <c r="M81" s="16"/>
      <c r="N81" s="16"/>
      <c r="O81" s="58"/>
      <c r="P81" s="16"/>
      <c r="Q81" s="24"/>
      <c r="R81" s="24"/>
      <c r="S81" s="24"/>
      <c r="T81" s="24"/>
      <c r="U81" s="24"/>
      <c r="V81" s="24"/>
      <c r="W81" s="24"/>
      <c r="X81" s="24"/>
      <c r="Y81" s="30"/>
      <c r="Z81" s="59"/>
    </row>
    <row r="82" spans="1:26" ht="39.75" hidden="1" customHeight="1" x14ac:dyDescent="0.3">
      <c r="A82" s="15" t="s">
        <v>59</v>
      </c>
      <c r="B82" s="14" t="s">
        <v>29</v>
      </c>
      <c r="C82" s="71" t="s">
        <v>139</v>
      </c>
      <c r="D82" s="72" t="s">
        <v>41</v>
      </c>
      <c r="E82" s="73">
        <v>5</v>
      </c>
      <c r="F82" s="15"/>
      <c r="G82" s="14"/>
      <c r="H82" s="14"/>
      <c r="I82" s="33"/>
      <c r="J82" s="47"/>
      <c r="K82" s="48"/>
      <c r="L82" s="46"/>
      <c r="M82" s="16"/>
      <c r="N82" s="16"/>
      <c r="O82" s="58"/>
      <c r="P82" s="16"/>
      <c r="Q82" s="24"/>
      <c r="R82" s="24"/>
      <c r="S82" s="24"/>
      <c r="T82" s="24"/>
      <c r="U82" s="24"/>
      <c r="V82" s="24"/>
      <c r="W82" s="24"/>
      <c r="X82" s="24"/>
      <c r="Y82" s="30"/>
      <c r="Z82" s="59"/>
    </row>
    <row r="83" spans="1:26" ht="99.75" hidden="1" customHeight="1" x14ac:dyDescent="0.3">
      <c r="A83" s="15" t="s">
        <v>60</v>
      </c>
      <c r="B83" s="14" t="s">
        <v>29</v>
      </c>
      <c r="C83" s="71" t="s">
        <v>140</v>
      </c>
      <c r="D83" s="72" t="s">
        <v>41</v>
      </c>
      <c r="E83" s="73">
        <v>1</v>
      </c>
      <c r="F83" s="15"/>
      <c r="G83" s="14"/>
      <c r="H83" s="14"/>
      <c r="I83" s="33"/>
      <c r="J83" s="47"/>
      <c r="K83" s="48"/>
      <c r="L83" s="46"/>
      <c r="M83" s="16"/>
      <c r="N83" s="16"/>
      <c r="O83" s="58"/>
      <c r="P83" s="16"/>
      <c r="Q83" s="24"/>
      <c r="R83" s="24"/>
      <c r="S83" s="24"/>
      <c r="T83" s="24"/>
      <c r="U83" s="24"/>
      <c r="V83" s="24"/>
      <c r="W83" s="24"/>
      <c r="X83" s="24"/>
      <c r="Y83" s="30"/>
      <c r="Z83" s="59"/>
    </row>
    <row r="84" spans="1:26" ht="70.5" customHeight="1" x14ac:dyDescent="0.3">
      <c r="A84" s="15"/>
      <c r="B84" s="14"/>
      <c r="C84" s="56" t="s">
        <v>118</v>
      </c>
      <c r="D84" s="14"/>
      <c r="E84" s="14"/>
      <c r="F84" s="15"/>
      <c r="G84" s="14"/>
      <c r="H84" s="14"/>
      <c r="I84" s="57">
        <f>I7+I44+I54+I59</f>
        <v>9794582.4548560027</v>
      </c>
      <c r="J84" s="57">
        <f t="shared" ref="J84:K84" si="8">J7+J44+J54+J59</f>
        <v>1811483.2153124998</v>
      </c>
      <c r="K84" s="57">
        <f t="shared" si="8"/>
        <v>7983099.2395435004</v>
      </c>
      <c r="L84" s="54"/>
      <c r="M84" s="17">
        <f>M7+M44+M54</f>
        <v>57866.904312499995</v>
      </c>
      <c r="N84" s="16"/>
      <c r="O84" s="17"/>
      <c r="P84" s="16"/>
      <c r="Q84" s="60"/>
      <c r="R84" s="60"/>
      <c r="S84" s="60"/>
      <c r="T84" s="60"/>
      <c r="U84" s="60"/>
      <c r="V84" s="60"/>
      <c r="W84" s="60"/>
      <c r="X84" s="60"/>
      <c r="Y84" s="61"/>
      <c r="Z84" s="62"/>
    </row>
    <row r="86" spans="1:26" ht="22.5" x14ac:dyDescent="0.3">
      <c r="C86" s="91"/>
      <c r="D86" s="91"/>
      <c r="E86" s="91"/>
      <c r="F86" s="91"/>
      <c r="G86" s="91"/>
    </row>
  </sheetData>
  <mergeCells count="28">
    <mergeCell ref="C86:G86"/>
    <mergeCell ref="B1:L1"/>
    <mergeCell ref="Y2:Y5"/>
    <mergeCell ref="Z2:Z5"/>
    <mergeCell ref="B3:B5"/>
    <mergeCell ref="C3:C5"/>
    <mergeCell ref="D3:D5"/>
    <mergeCell ref="E3:F4"/>
    <mergeCell ref="G3:G5"/>
    <mergeCell ref="I3:I5"/>
    <mergeCell ref="W3:X4"/>
    <mergeCell ref="S3:T4"/>
    <mergeCell ref="U3:V4"/>
    <mergeCell ref="O3:O5"/>
    <mergeCell ref="P3:P5"/>
    <mergeCell ref="Q3:R4"/>
    <mergeCell ref="B2:C2"/>
    <mergeCell ref="A2:A5"/>
    <mergeCell ref="H2:H5"/>
    <mergeCell ref="I2:L2"/>
    <mergeCell ref="M2:P2"/>
    <mergeCell ref="Q2:X2"/>
    <mergeCell ref="J3:J5"/>
    <mergeCell ref="M4:M5"/>
    <mergeCell ref="N4:N5"/>
    <mergeCell ref="K3:K5"/>
    <mergeCell ref="L3:L5"/>
    <mergeCell ref="M3:N3"/>
  </mergeCells>
  <phoneticPr fontId="15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7F3D-5986-47CA-9CBA-1D207D8B882A}">
  <sheetPr>
    <tabColor rgb="FF92D050"/>
  </sheetPr>
  <dimension ref="A1:AA19"/>
  <sheetViews>
    <sheetView tabSelected="1" view="pageBreakPreview" topLeftCell="B1" zoomScale="70" zoomScaleNormal="60" zoomScaleSheetLayoutView="70" workbookViewId="0">
      <selection activeCell="L10" sqref="L10"/>
    </sheetView>
  </sheetViews>
  <sheetFormatPr defaultColWidth="8.85546875" defaultRowHeight="18.75" x14ac:dyDescent="0.3"/>
  <cols>
    <col min="1" max="1" width="8.140625" style="6" customWidth="1"/>
    <col min="2" max="2" width="18.140625" style="8" customWidth="1"/>
    <col min="3" max="3" width="54.42578125" style="7" customWidth="1"/>
    <col min="4" max="4" width="8.85546875" style="8" customWidth="1"/>
    <col min="5" max="5" width="9.5703125" style="8" customWidth="1"/>
    <col min="6" max="6" width="9.5703125" style="6" customWidth="1"/>
    <col min="7" max="7" width="21.42578125" style="8" customWidth="1"/>
    <col min="8" max="8" width="13.42578125" style="8" customWidth="1"/>
    <col min="9" max="9" width="17.5703125" style="8" customWidth="1"/>
    <col min="10" max="10" width="17.5703125" style="49" customWidth="1"/>
    <col min="11" max="11" width="17.5703125" style="9" customWidth="1"/>
    <col min="12" max="12" width="194.7109375" style="10" customWidth="1"/>
    <col min="13" max="13" width="28.140625" style="11" hidden="1" customWidth="1"/>
    <col min="14" max="14" width="25.5703125" style="12" hidden="1" customWidth="1"/>
    <col min="15" max="15" width="30.7109375" style="13" hidden="1" customWidth="1"/>
    <col min="16" max="16" width="24.28515625" style="12" hidden="1" customWidth="1"/>
    <col min="17" max="17" width="17.7109375" style="63" hidden="1" customWidth="1"/>
    <col min="18" max="18" width="19.42578125" style="63" hidden="1" customWidth="1"/>
    <col min="19" max="19" width="14" style="63" hidden="1" customWidth="1"/>
    <col min="20" max="20" width="31.140625" style="63" hidden="1" customWidth="1"/>
    <col min="21" max="21" width="18.28515625" style="63" hidden="1" customWidth="1"/>
    <col min="22" max="22" width="31.42578125" style="63" hidden="1" customWidth="1"/>
    <col min="23" max="23" width="23.5703125" style="63" hidden="1" customWidth="1"/>
    <col min="24" max="24" width="22.140625" style="63" hidden="1" customWidth="1"/>
    <col min="25" max="25" width="41" style="64" hidden="1" customWidth="1"/>
    <col min="26" max="26" width="44.42578125" style="65" hidden="1" customWidth="1"/>
    <col min="27" max="27" width="46.42578125" style="1" bestFit="1" customWidth="1"/>
    <col min="28" max="29" width="28.42578125" style="1" bestFit="1" customWidth="1"/>
    <col min="30" max="16384" width="8.85546875" style="1"/>
  </cols>
  <sheetData>
    <row r="1" spans="1:27" s="2" customFormat="1" ht="54.75" customHeight="1" x14ac:dyDescent="0.5">
      <c r="A1" s="92" t="s">
        <v>187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22"/>
      <c r="N1" s="21"/>
      <c r="O1" s="23"/>
      <c r="P1" s="21"/>
      <c r="Q1" s="18"/>
      <c r="R1" s="18"/>
      <c r="S1" s="18"/>
      <c r="T1" s="18"/>
      <c r="U1" s="18"/>
      <c r="V1" s="18"/>
      <c r="W1" s="18"/>
      <c r="X1" s="18"/>
      <c r="Y1" s="19"/>
      <c r="Z1" s="20"/>
      <c r="AA1" s="3"/>
    </row>
    <row r="2" spans="1:27" s="5" customFormat="1" ht="113.25" customHeight="1" x14ac:dyDescent="0.45">
      <c r="A2" s="86" t="s">
        <v>0</v>
      </c>
      <c r="B2" s="89" t="s">
        <v>1</v>
      </c>
      <c r="C2" s="90"/>
      <c r="D2" s="25"/>
      <c r="E2" s="26"/>
      <c r="F2" s="26"/>
      <c r="G2" s="26"/>
      <c r="H2" s="87" t="s">
        <v>2</v>
      </c>
      <c r="I2" s="88" t="s">
        <v>3</v>
      </c>
      <c r="J2" s="88"/>
      <c r="K2" s="88"/>
      <c r="L2" s="88"/>
      <c r="M2" s="81" t="s">
        <v>4</v>
      </c>
      <c r="N2" s="81"/>
      <c r="O2" s="81"/>
      <c r="P2" s="81"/>
      <c r="Q2" s="86" t="s">
        <v>5</v>
      </c>
      <c r="R2" s="86"/>
      <c r="S2" s="86"/>
      <c r="T2" s="86"/>
      <c r="U2" s="86"/>
      <c r="V2" s="86"/>
      <c r="W2" s="86"/>
      <c r="X2" s="86"/>
      <c r="Y2" s="88" t="s">
        <v>6</v>
      </c>
      <c r="Z2" s="87" t="s">
        <v>7</v>
      </c>
      <c r="AA2" s="4"/>
    </row>
    <row r="3" spans="1:27" s="5" customFormat="1" ht="81" customHeight="1" x14ac:dyDescent="0.45">
      <c r="A3" s="86"/>
      <c r="B3" s="87" t="s">
        <v>8</v>
      </c>
      <c r="C3" s="88" t="s">
        <v>9</v>
      </c>
      <c r="D3" s="87" t="s">
        <v>10</v>
      </c>
      <c r="E3" s="87" t="s">
        <v>11</v>
      </c>
      <c r="F3" s="87"/>
      <c r="G3" s="87" t="s">
        <v>12</v>
      </c>
      <c r="H3" s="87"/>
      <c r="I3" s="87" t="s">
        <v>13</v>
      </c>
      <c r="J3" s="78" t="s">
        <v>67</v>
      </c>
      <c r="K3" s="82" t="s">
        <v>14</v>
      </c>
      <c r="L3" s="83" t="s">
        <v>66</v>
      </c>
      <c r="M3" s="81" t="s">
        <v>15</v>
      </c>
      <c r="N3" s="81"/>
      <c r="O3" s="81" t="s">
        <v>16</v>
      </c>
      <c r="P3" s="81" t="s">
        <v>17</v>
      </c>
      <c r="Q3" s="86" t="s">
        <v>18</v>
      </c>
      <c r="R3" s="86"/>
      <c r="S3" s="86" t="s">
        <v>19</v>
      </c>
      <c r="T3" s="86"/>
      <c r="U3" s="86" t="s">
        <v>20</v>
      </c>
      <c r="V3" s="86"/>
      <c r="W3" s="86" t="s">
        <v>21</v>
      </c>
      <c r="X3" s="86"/>
      <c r="Y3" s="88"/>
      <c r="Z3" s="87"/>
      <c r="AA3" s="4"/>
    </row>
    <row r="4" spans="1:27" s="5" customFormat="1" ht="60.75" customHeight="1" x14ac:dyDescent="0.45">
      <c r="A4" s="86"/>
      <c r="B4" s="87"/>
      <c r="C4" s="88"/>
      <c r="D4" s="87"/>
      <c r="E4" s="87"/>
      <c r="F4" s="87"/>
      <c r="G4" s="87"/>
      <c r="H4" s="87"/>
      <c r="I4" s="87"/>
      <c r="J4" s="79"/>
      <c r="K4" s="82"/>
      <c r="L4" s="84"/>
      <c r="M4" s="81" t="s">
        <v>22</v>
      </c>
      <c r="N4" s="81" t="s">
        <v>23</v>
      </c>
      <c r="O4" s="81"/>
      <c r="P4" s="81"/>
      <c r="Q4" s="86"/>
      <c r="R4" s="86"/>
      <c r="S4" s="86"/>
      <c r="T4" s="86"/>
      <c r="U4" s="86"/>
      <c r="V4" s="86"/>
      <c r="W4" s="86"/>
      <c r="X4" s="86"/>
      <c r="Y4" s="88"/>
      <c r="Z4" s="87"/>
      <c r="AA4" s="4"/>
    </row>
    <row r="5" spans="1:27" s="5" customFormat="1" ht="30.75" customHeight="1" x14ac:dyDescent="0.45">
      <c r="A5" s="86"/>
      <c r="B5" s="87"/>
      <c r="C5" s="88"/>
      <c r="D5" s="87"/>
      <c r="E5" s="25" t="s">
        <v>24</v>
      </c>
      <c r="F5" s="24" t="s">
        <v>25</v>
      </c>
      <c r="G5" s="87"/>
      <c r="H5" s="87"/>
      <c r="I5" s="87"/>
      <c r="J5" s="80"/>
      <c r="K5" s="82"/>
      <c r="L5" s="85"/>
      <c r="M5" s="81"/>
      <c r="N5" s="81"/>
      <c r="O5" s="81"/>
      <c r="P5" s="81"/>
      <c r="Q5" s="24" t="s">
        <v>26</v>
      </c>
      <c r="R5" s="24" t="s">
        <v>27</v>
      </c>
      <c r="S5" s="24" t="s">
        <v>26</v>
      </c>
      <c r="T5" s="24" t="s">
        <v>27</v>
      </c>
      <c r="U5" s="24" t="s">
        <v>24</v>
      </c>
      <c r="V5" s="24" t="s">
        <v>25</v>
      </c>
      <c r="W5" s="24" t="s">
        <v>26</v>
      </c>
      <c r="X5" s="24" t="s">
        <v>27</v>
      </c>
      <c r="Y5" s="88"/>
      <c r="Z5" s="87"/>
      <c r="AA5" s="4"/>
    </row>
    <row r="6" spans="1:27" s="5" customFormat="1" ht="30.75" x14ac:dyDescent="0.45">
      <c r="A6" s="24">
        <v>1</v>
      </c>
      <c r="B6" s="25">
        <v>2</v>
      </c>
      <c r="C6" s="25">
        <v>3</v>
      </c>
      <c r="D6" s="25">
        <v>4</v>
      </c>
      <c r="E6" s="25">
        <v>5</v>
      </c>
      <c r="F6" s="24">
        <v>6</v>
      </c>
      <c r="G6" s="25">
        <v>7</v>
      </c>
      <c r="H6" s="25">
        <v>8</v>
      </c>
      <c r="I6" s="25">
        <v>9</v>
      </c>
      <c r="J6" s="25">
        <v>10</v>
      </c>
      <c r="K6" s="28">
        <v>11</v>
      </c>
      <c r="L6" s="25">
        <v>12</v>
      </c>
      <c r="M6" s="28">
        <v>13</v>
      </c>
      <c r="N6" s="28">
        <v>14</v>
      </c>
      <c r="O6" s="28">
        <v>15</v>
      </c>
      <c r="P6" s="28">
        <v>16</v>
      </c>
      <c r="Q6" s="24">
        <v>17</v>
      </c>
      <c r="R6" s="24">
        <v>18</v>
      </c>
      <c r="S6" s="24">
        <v>19</v>
      </c>
      <c r="T6" s="24">
        <v>20</v>
      </c>
      <c r="U6" s="24">
        <v>21</v>
      </c>
      <c r="V6" s="24">
        <v>22</v>
      </c>
      <c r="W6" s="24">
        <v>23</v>
      </c>
      <c r="X6" s="24">
        <v>24</v>
      </c>
      <c r="Y6" s="25">
        <v>25</v>
      </c>
      <c r="Z6" s="59">
        <v>26</v>
      </c>
      <c r="AA6" s="4"/>
    </row>
    <row r="7" spans="1:27" s="5" customFormat="1" ht="37.5" x14ac:dyDescent="0.45">
      <c r="A7" s="50"/>
      <c r="B7" s="24"/>
      <c r="C7" s="51" t="s">
        <v>40</v>
      </c>
      <c r="D7" s="24"/>
      <c r="E7" s="51"/>
      <c r="F7" s="51"/>
      <c r="G7" s="51"/>
      <c r="H7" s="51"/>
      <c r="I7" s="36">
        <f>SUM(I8:I10)</f>
        <v>1373040.06</v>
      </c>
      <c r="J7" s="36">
        <f>SUM(J8:J10)</f>
        <v>835302.46</v>
      </c>
      <c r="K7" s="36"/>
      <c r="L7" s="51"/>
      <c r="M7" s="27">
        <f>SUM(M8:M10)</f>
        <v>835302.46</v>
      </c>
      <c r="N7" s="27"/>
      <c r="O7" s="27"/>
      <c r="P7" s="27"/>
      <c r="Q7" s="24"/>
      <c r="R7" s="24"/>
      <c r="S7" s="24"/>
      <c r="T7" s="24"/>
      <c r="U7" s="24"/>
      <c r="V7" s="24"/>
      <c r="W7" s="24"/>
      <c r="X7" s="24"/>
      <c r="Y7" s="25"/>
      <c r="Z7" s="59"/>
      <c r="AA7" s="4"/>
    </row>
    <row r="8" spans="1:27" s="5" customFormat="1" ht="84.75" customHeight="1" x14ac:dyDescent="0.45">
      <c r="A8" s="29" t="s">
        <v>28</v>
      </c>
      <c r="B8" s="30" t="s">
        <v>29</v>
      </c>
      <c r="C8" s="31" t="s">
        <v>180</v>
      </c>
      <c r="D8" s="32" t="s">
        <v>35</v>
      </c>
      <c r="E8" s="33">
        <v>1</v>
      </c>
      <c r="F8" s="33"/>
      <c r="G8" s="30">
        <v>2025</v>
      </c>
      <c r="H8" s="30"/>
      <c r="I8" s="33">
        <v>201621.23</v>
      </c>
      <c r="J8" s="34"/>
      <c r="K8" s="34">
        <f>I8-J8</f>
        <v>201621.23</v>
      </c>
      <c r="L8" s="46" t="s">
        <v>196</v>
      </c>
      <c r="M8" s="35">
        <f>J8</f>
        <v>0</v>
      </c>
      <c r="N8" s="35">
        <v>0</v>
      </c>
      <c r="O8" s="35">
        <v>0</v>
      </c>
      <c r="P8" s="35">
        <v>0</v>
      </c>
      <c r="Q8" s="24" t="s">
        <v>68</v>
      </c>
      <c r="R8" s="24" t="s">
        <v>68</v>
      </c>
      <c r="S8" s="24" t="s">
        <v>68</v>
      </c>
      <c r="T8" s="24" t="s">
        <v>68</v>
      </c>
      <c r="U8" s="24" t="s">
        <v>68</v>
      </c>
      <c r="V8" s="24" t="s">
        <v>68</v>
      </c>
      <c r="W8" s="24" t="s">
        <v>68</v>
      </c>
      <c r="X8" s="24" t="s">
        <v>68</v>
      </c>
      <c r="Y8" s="30" t="s">
        <v>68</v>
      </c>
      <c r="Z8" s="59" t="s">
        <v>68</v>
      </c>
      <c r="AA8" s="4"/>
    </row>
    <row r="9" spans="1:27" s="5" customFormat="1" ht="84.75" customHeight="1" x14ac:dyDescent="0.45">
      <c r="A9" s="29" t="s">
        <v>31</v>
      </c>
      <c r="B9" s="30" t="s">
        <v>29</v>
      </c>
      <c r="C9" s="31" t="s">
        <v>181</v>
      </c>
      <c r="D9" s="32" t="s">
        <v>35</v>
      </c>
      <c r="E9" s="33">
        <v>1</v>
      </c>
      <c r="F9" s="33"/>
      <c r="G9" s="30">
        <v>2025</v>
      </c>
      <c r="H9" s="30"/>
      <c r="I9" s="33">
        <v>336116.37</v>
      </c>
      <c r="J9" s="34"/>
      <c r="K9" s="34">
        <f t="shared" ref="K9:K10" si="0">I9-J9</f>
        <v>336116.37</v>
      </c>
      <c r="L9" s="46" t="s">
        <v>196</v>
      </c>
      <c r="M9" s="35">
        <f t="shared" ref="M9:M10" si="1">J9</f>
        <v>0</v>
      </c>
      <c r="N9" s="35">
        <v>0</v>
      </c>
      <c r="O9" s="35">
        <v>0</v>
      </c>
      <c r="P9" s="35">
        <v>0</v>
      </c>
      <c r="Q9" s="24" t="s">
        <v>68</v>
      </c>
      <c r="R9" s="24" t="s">
        <v>68</v>
      </c>
      <c r="S9" s="24" t="s">
        <v>68</v>
      </c>
      <c r="T9" s="24" t="s">
        <v>68</v>
      </c>
      <c r="U9" s="24" t="s">
        <v>68</v>
      </c>
      <c r="V9" s="24" t="s">
        <v>68</v>
      </c>
      <c r="W9" s="24" t="s">
        <v>68</v>
      </c>
      <c r="X9" s="24" t="s">
        <v>68</v>
      </c>
      <c r="Y9" s="30" t="s">
        <v>68</v>
      </c>
      <c r="Z9" s="59" t="s">
        <v>68</v>
      </c>
      <c r="AA9" s="4"/>
    </row>
    <row r="10" spans="1:27" ht="84.75" customHeight="1" x14ac:dyDescent="0.25">
      <c r="A10" s="29" t="s">
        <v>42</v>
      </c>
      <c r="B10" s="30" t="s">
        <v>29</v>
      </c>
      <c r="C10" s="31" t="s">
        <v>97</v>
      </c>
      <c r="D10" s="32" t="s">
        <v>35</v>
      </c>
      <c r="E10" s="33">
        <v>1</v>
      </c>
      <c r="F10" s="33">
        <v>1</v>
      </c>
      <c r="G10" s="30">
        <v>2025</v>
      </c>
      <c r="H10" s="14"/>
      <c r="I10" s="33">
        <v>835302.46</v>
      </c>
      <c r="J10" s="48">
        <v>835302.46</v>
      </c>
      <c r="K10" s="34">
        <f t="shared" si="0"/>
        <v>0</v>
      </c>
      <c r="L10" s="46" t="s">
        <v>182</v>
      </c>
      <c r="M10" s="35">
        <f t="shared" si="1"/>
        <v>835302.46</v>
      </c>
      <c r="N10" s="35">
        <v>0</v>
      </c>
      <c r="O10" s="35">
        <v>0</v>
      </c>
      <c r="P10" s="35">
        <v>0</v>
      </c>
      <c r="Q10" s="24" t="s">
        <v>68</v>
      </c>
      <c r="R10" s="24" t="s">
        <v>68</v>
      </c>
      <c r="S10" s="24" t="s">
        <v>68</v>
      </c>
      <c r="T10" s="24" t="s">
        <v>68</v>
      </c>
      <c r="U10" s="24" t="s">
        <v>68</v>
      </c>
      <c r="V10" s="24" t="s">
        <v>68</v>
      </c>
      <c r="W10" s="24" t="s">
        <v>68</v>
      </c>
      <c r="X10" s="24" t="s">
        <v>68</v>
      </c>
      <c r="Y10" s="30" t="s">
        <v>68</v>
      </c>
      <c r="Z10" s="59" t="s">
        <v>68</v>
      </c>
    </row>
    <row r="11" spans="1:27" x14ac:dyDescent="0.3">
      <c r="A11" s="15"/>
      <c r="B11" s="14"/>
      <c r="C11" s="52" t="s">
        <v>38</v>
      </c>
      <c r="D11" s="14"/>
      <c r="E11" s="14"/>
      <c r="F11" s="15"/>
      <c r="G11" s="14"/>
      <c r="H11" s="14"/>
      <c r="I11" s="53">
        <f>SUM(I12:I14)</f>
        <v>546414.29</v>
      </c>
      <c r="J11" s="53">
        <f>SUM(J12:J14)</f>
        <v>421276.00300000003</v>
      </c>
      <c r="K11" s="53"/>
      <c r="L11" s="54"/>
      <c r="M11" s="55">
        <f>SUM(M12:M14)</f>
        <v>421276.00300000003</v>
      </c>
      <c r="N11" s="16"/>
      <c r="O11" s="58"/>
      <c r="P11" s="16"/>
      <c r="Q11" s="24"/>
      <c r="R11" s="24"/>
      <c r="S11" s="24"/>
      <c r="T11" s="24"/>
      <c r="U11" s="24"/>
      <c r="V11" s="24"/>
      <c r="W11" s="24"/>
      <c r="X11" s="24"/>
      <c r="Y11" s="30" t="s">
        <v>68</v>
      </c>
      <c r="Z11" s="59" t="s">
        <v>68</v>
      </c>
    </row>
    <row r="12" spans="1:27" ht="70.5" customHeight="1" x14ac:dyDescent="0.3">
      <c r="A12" s="15" t="s">
        <v>28</v>
      </c>
      <c r="B12" s="14" t="s">
        <v>29</v>
      </c>
      <c r="C12" s="31" t="s">
        <v>115</v>
      </c>
      <c r="D12" s="14" t="s">
        <v>41</v>
      </c>
      <c r="E12" s="14">
        <v>2</v>
      </c>
      <c r="F12" s="15" t="s">
        <v>31</v>
      </c>
      <c r="G12" s="14">
        <v>2025</v>
      </c>
      <c r="H12" s="14"/>
      <c r="I12" s="33">
        <v>92000</v>
      </c>
      <c r="J12" s="47">
        <v>43776</v>
      </c>
      <c r="K12" s="48">
        <f>I12-J12</f>
        <v>48224</v>
      </c>
      <c r="L12" s="46" t="s">
        <v>183</v>
      </c>
      <c r="M12" s="16">
        <f>J12</f>
        <v>43776</v>
      </c>
      <c r="N12" s="16">
        <v>0</v>
      </c>
      <c r="O12" s="58">
        <v>0</v>
      </c>
      <c r="P12" s="16">
        <v>0</v>
      </c>
      <c r="Q12" s="24" t="s">
        <v>68</v>
      </c>
      <c r="R12" s="24" t="s">
        <v>68</v>
      </c>
      <c r="S12" s="24" t="s">
        <v>68</v>
      </c>
      <c r="T12" s="24" t="s">
        <v>68</v>
      </c>
      <c r="U12" s="24" t="s">
        <v>68</v>
      </c>
      <c r="V12" s="24" t="s">
        <v>68</v>
      </c>
      <c r="W12" s="24" t="s">
        <v>68</v>
      </c>
      <c r="X12" s="24" t="s">
        <v>68</v>
      </c>
      <c r="Y12" s="30" t="s">
        <v>68</v>
      </c>
      <c r="Z12" s="59" t="s">
        <v>68</v>
      </c>
    </row>
    <row r="13" spans="1:27" ht="42.75" customHeight="1" x14ac:dyDescent="0.3">
      <c r="A13" s="15" t="s">
        <v>31</v>
      </c>
      <c r="B13" s="14" t="s">
        <v>29</v>
      </c>
      <c r="C13" s="41" t="s">
        <v>39</v>
      </c>
      <c r="D13" s="14" t="s">
        <v>41</v>
      </c>
      <c r="E13" s="42">
        <v>1</v>
      </c>
      <c r="F13" s="15" t="s">
        <v>28</v>
      </c>
      <c r="G13" s="14">
        <v>2025</v>
      </c>
      <c r="H13" s="14"/>
      <c r="I13" s="33">
        <v>290414.28999999998</v>
      </c>
      <c r="J13" s="47">
        <v>227232.14499999999</v>
      </c>
      <c r="K13" s="48">
        <f t="shared" ref="K13:K14" si="2">I13-J13</f>
        <v>63182.14499999999</v>
      </c>
      <c r="L13" s="46" t="s">
        <v>183</v>
      </c>
      <c r="M13" s="16">
        <f t="shared" ref="M13:M14" si="3">J13</f>
        <v>227232.14499999999</v>
      </c>
      <c r="N13" s="16">
        <v>0</v>
      </c>
      <c r="O13" s="58">
        <v>0</v>
      </c>
      <c r="P13" s="16">
        <v>0</v>
      </c>
      <c r="Q13" s="24" t="s">
        <v>68</v>
      </c>
      <c r="R13" s="24" t="s">
        <v>68</v>
      </c>
      <c r="S13" s="24" t="s">
        <v>68</v>
      </c>
      <c r="T13" s="24" t="s">
        <v>68</v>
      </c>
      <c r="U13" s="24" t="s">
        <v>68</v>
      </c>
      <c r="V13" s="24" t="s">
        <v>68</v>
      </c>
      <c r="W13" s="24" t="s">
        <v>68</v>
      </c>
      <c r="X13" s="24" t="s">
        <v>68</v>
      </c>
      <c r="Y13" s="30" t="s">
        <v>68</v>
      </c>
      <c r="Z13" s="59" t="s">
        <v>68</v>
      </c>
    </row>
    <row r="14" spans="1:27" ht="45.75" customHeight="1" x14ac:dyDescent="0.3">
      <c r="A14" s="15" t="s">
        <v>42</v>
      </c>
      <c r="B14" s="14" t="s">
        <v>29</v>
      </c>
      <c r="C14" s="43" t="s">
        <v>116</v>
      </c>
      <c r="D14" s="14" t="s">
        <v>41</v>
      </c>
      <c r="E14" s="44">
        <v>1</v>
      </c>
      <c r="F14" s="15" t="s">
        <v>28</v>
      </c>
      <c r="G14" s="14">
        <v>2025</v>
      </c>
      <c r="H14" s="14"/>
      <c r="I14" s="33">
        <v>164000</v>
      </c>
      <c r="J14" s="47">
        <v>150267.85800000001</v>
      </c>
      <c r="K14" s="48">
        <f t="shared" si="2"/>
        <v>13732.141999999993</v>
      </c>
      <c r="L14" s="46" t="s">
        <v>183</v>
      </c>
      <c r="M14" s="16">
        <f t="shared" si="3"/>
        <v>150267.85800000001</v>
      </c>
      <c r="N14" s="16">
        <v>0</v>
      </c>
      <c r="O14" s="58">
        <v>0</v>
      </c>
      <c r="P14" s="16">
        <v>0</v>
      </c>
      <c r="Q14" s="24" t="s">
        <v>68</v>
      </c>
      <c r="R14" s="24" t="s">
        <v>68</v>
      </c>
      <c r="S14" s="24" t="s">
        <v>68</v>
      </c>
      <c r="T14" s="24" t="s">
        <v>68</v>
      </c>
      <c r="U14" s="24" t="s">
        <v>68</v>
      </c>
      <c r="V14" s="24" t="s">
        <v>68</v>
      </c>
      <c r="W14" s="24" t="s">
        <v>68</v>
      </c>
      <c r="X14" s="24" t="s">
        <v>68</v>
      </c>
      <c r="Y14" s="30" t="s">
        <v>68</v>
      </c>
      <c r="Z14" s="59" t="s">
        <v>68</v>
      </c>
    </row>
    <row r="15" spans="1:27" ht="70.5" customHeight="1" x14ac:dyDescent="0.3">
      <c r="A15" s="15"/>
      <c r="B15" s="14"/>
      <c r="C15" s="67" t="s">
        <v>119</v>
      </c>
      <c r="D15" s="14"/>
      <c r="E15" s="45"/>
      <c r="F15" s="45"/>
      <c r="G15" s="45"/>
      <c r="H15" s="45"/>
      <c r="I15" s="57">
        <f>I16</f>
        <v>821492.23181999999</v>
      </c>
      <c r="J15" s="57">
        <f>J16</f>
        <v>879189.68</v>
      </c>
      <c r="K15" s="57"/>
      <c r="L15" s="46"/>
      <c r="M15" s="16"/>
      <c r="N15" s="16"/>
      <c r="O15" s="58"/>
      <c r="P15" s="16"/>
      <c r="Q15" s="24"/>
      <c r="R15" s="24"/>
      <c r="S15" s="24"/>
      <c r="T15" s="24"/>
      <c r="U15" s="24"/>
      <c r="V15" s="24"/>
      <c r="W15" s="24"/>
      <c r="X15" s="24"/>
      <c r="Y15" s="30"/>
      <c r="Z15" s="59"/>
    </row>
    <row r="16" spans="1:27" ht="42" customHeight="1" x14ac:dyDescent="0.3">
      <c r="A16" s="15" t="s">
        <v>28</v>
      </c>
      <c r="B16" s="14" t="s">
        <v>29</v>
      </c>
      <c r="C16" s="43" t="s">
        <v>184</v>
      </c>
      <c r="D16" s="14" t="s">
        <v>41</v>
      </c>
      <c r="E16" s="45">
        <v>2</v>
      </c>
      <c r="F16" s="15" t="s">
        <v>31</v>
      </c>
      <c r="G16" s="14">
        <v>2025</v>
      </c>
      <c r="H16" s="14"/>
      <c r="I16" s="33">
        <v>821492.23181999999</v>
      </c>
      <c r="J16" s="47">
        <v>879189.68</v>
      </c>
      <c r="K16" s="48">
        <f>I16-J16</f>
        <v>-57697.448180000065</v>
      </c>
      <c r="L16" s="46" t="s">
        <v>185</v>
      </c>
      <c r="M16" s="16"/>
      <c r="N16" s="16"/>
      <c r="O16" s="58"/>
      <c r="P16" s="16"/>
      <c r="Q16" s="24"/>
      <c r="R16" s="24"/>
      <c r="S16" s="24"/>
      <c r="T16" s="24"/>
      <c r="U16" s="24"/>
      <c r="V16" s="24"/>
      <c r="W16" s="24"/>
      <c r="X16" s="24"/>
      <c r="Y16" s="30"/>
      <c r="Z16" s="59"/>
    </row>
    <row r="17" spans="1:26" ht="70.5" customHeight="1" x14ac:dyDescent="0.3">
      <c r="A17" s="15"/>
      <c r="B17" s="14"/>
      <c r="C17" s="56" t="s">
        <v>186</v>
      </c>
      <c r="D17" s="14"/>
      <c r="E17" s="14"/>
      <c r="F17" s="15"/>
      <c r="G17" s="14"/>
      <c r="H17" s="14"/>
      <c r="I17" s="57">
        <f>I15+I11+I7</f>
        <v>2740946.58182</v>
      </c>
      <c r="J17" s="57">
        <f t="shared" ref="J17" si="4">J15+J11+J7</f>
        <v>2135768.1430000002</v>
      </c>
      <c r="K17" s="57"/>
      <c r="L17" s="54"/>
      <c r="M17" s="17" t="e">
        <f>M7+#REF!+M11</f>
        <v>#REF!</v>
      </c>
      <c r="N17" s="16"/>
      <c r="O17" s="17"/>
      <c r="P17" s="16"/>
      <c r="Q17" s="60"/>
      <c r="R17" s="60"/>
      <c r="S17" s="60"/>
      <c r="T17" s="60"/>
      <c r="U17" s="60"/>
      <c r="V17" s="60"/>
      <c r="W17" s="60"/>
      <c r="X17" s="60"/>
      <c r="Y17" s="61"/>
      <c r="Z17" s="62"/>
    </row>
    <row r="19" spans="1:26" ht="22.5" x14ac:dyDescent="0.3">
      <c r="C19" s="91"/>
      <c r="D19" s="91"/>
      <c r="E19" s="91"/>
      <c r="F19" s="91"/>
      <c r="G19" s="91"/>
    </row>
  </sheetData>
  <mergeCells count="28">
    <mergeCell ref="A1:L1"/>
    <mergeCell ref="A2:A5"/>
    <mergeCell ref="B2:C2"/>
    <mergeCell ref="H2:H5"/>
    <mergeCell ref="I2:L2"/>
    <mergeCell ref="M2:P2"/>
    <mergeCell ref="L3:L5"/>
    <mergeCell ref="M3:N3"/>
    <mergeCell ref="O3:O5"/>
    <mergeCell ref="P3:P5"/>
    <mergeCell ref="Y2:Y5"/>
    <mergeCell ref="Z2:Z5"/>
    <mergeCell ref="B3:B5"/>
    <mergeCell ref="C3:C5"/>
    <mergeCell ref="D3:D5"/>
    <mergeCell ref="E3:F4"/>
    <mergeCell ref="G3:G5"/>
    <mergeCell ref="I3:I5"/>
    <mergeCell ref="J3:J5"/>
    <mergeCell ref="K3:K5"/>
    <mergeCell ref="Q2:X2"/>
    <mergeCell ref="C19:G19"/>
    <mergeCell ref="Q3:R4"/>
    <mergeCell ref="S3:T4"/>
    <mergeCell ref="U3:V4"/>
    <mergeCell ref="W3:X4"/>
    <mergeCell ref="M4:M5"/>
    <mergeCell ref="N4:N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 год</vt:lpstr>
      <vt:lpstr>перенесенные с 2024г</vt:lpstr>
      <vt:lpstr>'2025 год'!Заголовки_для_печати</vt:lpstr>
      <vt:lpstr>'перенесенные с 2024г'!Заголовки_для_печати</vt:lpstr>
      <vt:lpstr>'2025 год'!Область_печати</vt:lpstr>
      <vt:lpstr>'перенесенные с 2024г'!Область_печати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Ляззат Шатанова</dc:creator>
  <cp:lastModifiedBy>Серик Дюсенбаев</cp:lastModifiedBy>
  <cp:lastPrinted>2025-04-29T10:25:18Z</cp:lastPrinted>
  <dcterms:created xsi:type="dcterms:W3CDTF">2024-04-10T06:20:06Z</dcterms:created>
  <dcterms:modified xsi:type="dcterms:W3CDTF">2025-10-02T06:39:34Z</dcterms:modified>
</cp:coreProperties>
</file>